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9040" windowHeight="15720" tabRatio="772"/>
  </bookViews>
  <sheets>
    <sheet name="CHRMO" sheetId="33" r:id="rId1"/>
    <sheet name="CAO" sheetId="25" r:id="rId2"/>
    <sheet name="CMO P" sheetId="38" r:id="rId3"/>
    <sheet name="CMO Co-t" sheetId="36" r:id="rId4"/>
    <sheet name="CADO" sheetId="5" r:id="rId5"/>
    <sheet name="GSO" sheetId="31" r:id="rId6"/>
    <sheet name="CHO" sheetId="32" r:id="rId7"/>
    <sheet name="CTO" sheetId="40" r:id="rId8"/>
    <sheet name="CENRO" sheetId="30" r:id="rId9"/>
    <sheet name="CAGRO" sheetId="24" r:id="rId10"/>
    <sheet name="CEO" sheetId="29" r:id="rId11"/>
    <sheet name="CPDO" sheetId="39" r:id="rId12"/>
    <sheet name="CSWDO" sheetId="35" r:id="rId13"/>
    <sheet name="CCR" sheetId="28" r:id="rId14"/>
    <sheet name="CASSO" sheetId="26" r:id="rId15"/>
    <sheet name="CBO" sheetId="27" r:id="rId16"/>
    <sheet name="CLO" sheetId="34" r:id="rId17"/>
    <sheet name="CEEMDO MKT" sheetId="44" r:id="rId18"/>
    <sheet name="CEEMDO TER" sheetId="45" r:id="rId19"/>
    <sheet name="CEEMDO CEM" sheetId="47" r:id="rId20"/>
    <sheet name="CEEMDO SLA" sheetId="46" r:id="rId21"/>
    <sheet name="SEPARATED" sheetId="49" r:id="rId22"/>
    <sheet name="less than 4 months" sheetId="54" r:id="rId23"/>
    <sheet name="SPO ELE ATM" sheetId="41" r:id="rId24"/>
    <sheet name="SPO CO-T" sheetId="42" r:id="rId25"/>
    <sheet name="SPO P" sheetId="43" r:id="rId26"/>
    <sheet name="SPO ELE OTC" sheetId="48" r:id="rId27"/>
    <sheet name="CMO OTC" sheetId="37" r:id="rId28"/>
    <sheet name="Sheet1" sheetId="51" r:id="rId29"/>
    <sheet name="Sheet2" sheetId="53" r:id="rId30"/>
  </sheets>
  <definedNames>
    <definedName name="_xlnm.Print_Area" localSheetId="4">CADO!$A$1:$U$49</definedName>
    <definedName name="_xlnm.Print_Area" localSheetId="9">CAGRO!$A$1:$V$56</definedName>
    <definedName name="_xlnm.Print_Area" localSheetId="1">CAO!$A$1:$V$50</definedName>
    <definedName name="_xlnm.Print_Area" localSheetId="14">CASSO!$A$1:$V$48</definedName>
    <definedName name="_xlnm.Print_Area" localSheetId="15">CBO!$A$1:$U$47</definedName>
    <definedName name="_xlnm.Print_Area" localSheetId="13">CCR!$A$1:$V$46</definedName>
    <definedName name="_xlnm.Print_Area" localSheetId="19">'CEEMDO CEM'!$A$1:$U$37</definedName>
    <definedName name="_xlnm.Print_Area" localSheetId="17">'CEEMDO MKT'!$A$1:$V$53</definedName>
    <definedName name="_xlnm.Print_Area" localSheetId="20">'CEEMDO SLA'!$A$1:$U$36</definedName>
    <definedName name="_xlnm.Print_Area" localSheetId="18">'CEEMDO TER'!$A$1:$U$56</definedName>
    <definedName name="_xlnm.Print_Area" localSheetId="8">CENRO!$A$1:$U$62</definedName>
    <definedName name="_xlnm.Print_Area" localSheetId="10">CEO!$A$1:$V$60</definedName>
    <definedName name="_xlnm.Print_Area" localSheetId="6">CHO!$A$1:$U$90</definedName>
    <definedName name="_xlnm.Print_Area" localSheetId="0">CHRMO!$A$1:$V$45</definedName>
    <definedName name="_xlnm.Print_Area" localSheetId="16">CLO!$A$1:$U$42</definedName>
    <definedName name="_xlnm.Print_Area" localSheetId="3">'CMO Co-t'!$A$1:$U$53</definedName>
    <definedName name="_xlnm.Print_Area" localSheetId="27">'CMO OTC'!$A$1:$V$31</definedName>
    <definedName name="_xlnm.Print_Area" localSheetId="2">'CMO P'!$A$1:$U$74</definedName>
    <definedName name="_xlnm.Print_Area" localSheetId="11">CPDO!$A$1:$V$54</definedName>
    <definedName name="_xlnm.Print_Area" localSheetId="12">CSWDO!$A$1:$U$54</definedName>
    <definedName name="_xlnm.Print_Area" localSheetId="7">CTO!$A$1:$U$64</definedName>
    <definedName name="_xlnm.Print_Area" localSheetId="5">GSO!$A$1:$V$88</definedName>
    <definedName name="_xlnm.Print_Area" localSheetId="22">'less than 4 months'!$A$1:$S$65</definedName>
    <definedName name="_xlnm.Print_Area" localSheetId="21">SEPARATED!$A$129:$U$167</definedName>
    <definedName name="_xlnm.Print_Area" localSheetId="24">'SPO CO-T'!$A$1:$U$48</definedName>
    <definedName name="_xlnm.Print_Area" localSheetId="23">'SPO ELE ATM'!$A$1:$V$40</definedName>
    <definedName name="_xlnm.Print_Area" localSheetId="26">'SPO ELE OTC'!$A$1:$V$34</definedName>
    <definedName name="_xlnm.Print_Area" localSheetId="25">'SPO P'!$A$1:$U$64</definedName>
    <definedName name="_xlnm.Print_Titles" localSheetId="4">CADO!$12:$14</definedName>
    <definedName name="_xlnm.Print_Titles" localSheetId="9">CAGRO!$12:$14</definedName>
    <definedName name="_xlnm.Print_Titles" localSheetId="1">CAO!$12:$14</definedName>
    <definedName name="_xlnm.Print_Titles" localSheetId="14">CASSO!$12:$14</definedName>
    <definedName name="_xlnm.Print_Titles" localSheetId="13">CCR!$12:$14</definedName>
    <definedName name="_xlnm.Print_Titles" localSheetId="17">'CEEMDO MKT'!$12:$14</definedName>
    <definedName name="_xlnm.Print_Titles" localSheetId="18">'CEEMDO TER'!$12:$14</definedName>
    <definedName name="_xlnm.Print_Titles" localSheetId="8">CENRO!$12:$14</definedName>
    <definedName name="_xlnm.Print_Titles" localSheetId="10">CEO!$12:$14</definedName>
    <definedName name="_xlnm.Print_Titles" localSheetId="6">CHO!$12:$14</definedName>
    <definedName name="_xlnm.Print_Titles" localSheetId="3">'CMO Co-t'!$12:$14</definedName>
    <definedName name="_xlnm.Print_Titles" localSheetId="2">'CMO P'!$12:$14</definedName>
    <definedName name="_xlnm.Print_Titles" localSheetId="11">CPDO!$12:$14</definedName>
    <definedName name="_xlnm.Print_Titles" localSheetId="12">CSWDO!$12:$14</definedName>
    <definedName name="_xlnm.Print_Titles" localSheetId="7">CTO!$12:$14</definedName>
    <definedName name="_xlnm.Print_Titles" localSheetId="5">GSO!$12:$14</definedName>
    <definedName name="_xlnm.Print_Titles" localSheetId="24">'SPO CO-T'!$12:$14</definedName>
    <definedName name="_xlnm.Print_Titles" localSheetId="25">'SPO P'!$12:$14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51" l="1"/>
  <c r="I20" i="51"/>
  <c r="K153" i="49"/>
  <c r="B46" i="51"/>
  <c r="E46" i="51"/>
  <c r="D51" i="54"/>
  <c r="C51" i="54"/>
  <c r="D19" i="54"/>
  <c r="J46" i="51" s="1"/>
  <c r="C19" i="54"/>
  <c r="C49" i="49"/>
  <c r="D82" i="49"/>
  <c r="J45" i="51" s="1"/>
  <c r="C82" i="49"/>
  <c r="I45" i="51" s="1"/>
  <c r="D113" i="49"/>
  <c r="C113" i="49"/>
  <c r="D153" i="49"/>
  <c r="L45" i="51" s="1"/>
  <c r="C153" i="49"/>
  <c r="K45" i="51" s="1"/>
  <c r="B20" i="51"/>
  <c r="B23" i="51"/>
  <c r="T74" i="32" l="1"/>
  <c r="H36" i="25"/>
  <c r="T20" i="48" l="1"/>
  <c r="K15" i="41"/>
  <c r="G26" i="41"/>
  <c r="D26" i="41"/>
  <c r="C26" i="41"/>
  <c r="T39" i="36"/>
  <c r="T60" i="38"/>
  <c r="T36" i="25"/>
  <c r="T74" i="31"/>
  <c r="H74" i="31"/>
  <c r="G74" i="31"/>
  <c r="J16" i="31"/>
  <c r="J74" i="31" s="1"/>
  <c r="J17" i="31"/>
  <c r="J18" i="31"/>
  <c r="J19" i="31"/>
  <c r="J20" i="31"/>
  <c r="J21" i="31"/>
  <c r="J22" i="31"/>
  <c r="J23" i="31"/>
  <c r="J24" i="31"/>
  <c r="J25" i="31"/>
  <c r="J26" i="31"/>
  <c r="J27" i="31"/>
  <c r="J28" i="31"/>
  <c r="J29" i="31"/>
  <c r="J30" i="31"/>
  <c r="J31" i="31"/>
  <c r="J32" i="31"/>
  <c r="J33" i="31"/>
  <c r="J34" i="31"/>
  <c r="J35" i="31"/>
  <c r="J36" i="31"/>
  <c r="J37" i="31"/>
  <c r="J38" i="31"/>
  <c r="J39" i="31"/>
  <c r="J40" i="31"/>
  <c r="J41" i="31"/>
  <c r="J42" i="31"/>
  <c r="J43" i="31"/>
  <c r="J44" i="31"/>
  <c r="J45" i="31"/>
  <c r="J46" i="31"/>
  <c r="J47" i="31"/>
  <c r="J48" i="31"/>
  <c r="J49" i="31"/>
  <c r="J50" i="31"/>
  <c r="J51" i="31"/>
  <c r="J52" i="31"/>
  <c r="J53" i="31"/>
  <c r="J54" i="31"/>
  <c r="J55" i="31"/>
  <c r="J56" i="31"/>
  <c r="J57" i="31"/>
  <c r="J58" i="31"/>
  <c r="J59" i="31"/>
  <c r="J60" i="31"/>
  <c r="J61" i="31"/>
  <c r="J62" i="31"/>
  <c r="J63" i="31"/>
  <c r="J64" i="31"/>
  <c r="J65" i="31"/>
  <c r="J66" i="31"/>
  <c r="J67" i="31"/>
  <c r="J68" i="31"/>
  <c r="J69" i="31"/>
  <c r="J70" i="31"/>
  <c r="J71" i="31"/>
  <c r="J72" i="31"/>
  <c r="J15" i="31"/>
  <c r="T15" i="31"/>
  <c r="L19" i="54"/>
  <c r="Q19" i="54"/>
  <c r="S19" i="54"/>
  <c r="M153" i="49"/>
  <c r="N153" i="49"/>
  <c r="O153" i="49"/>
  <c r="P153" i="49"/>
  <c r="L143" i="49"/>
  <c r="K143" i="49"/>
  <c r="L145" i="49"/>
  <c r="K145" i="49"/>
  <c r="L149" i="49"/>
  <c r="K149" i="49"/>
  <c r="L142" i="49"/>
  <c r="K142" i="49"/>
  <c r="L151" i="49"/>
  <c r="K151" i="49"/>
  <c r="L150" i="49"/>
  <c r="K150" i="49"/>
  <c r="L148" i="49"/>
  <c r="K148" i="49"/>
  <c r="L147" i="49"/>
  <c r="K147" i="49"/>
  <c r="L144" i="49"/>
  <c r="K144" i="49"/>
  <c r="L146" i="49"/>
  <c r="K146" i="49"/>
  <c r="L17" i="54"/>
  <c r="Q17" i="54" s="1"/>
  <c r="S17" i="54" s="1"/>
  <c r="L16" i="54"/>
  <c r="P51" i="54"/>
  <c r="O51" i="54"/>
  <c r="N51" i="54"/>
  <c r="M51" i="54"/>
  <c r="L49" i="54"/>
  <c r="L51" i="54" s="1"/>
  <c r="K49" i="54"/>
  <c r="K51" i="54" s="1"/>
  <c r="P19" i="54"/>
  <c r="O19" i="54"/>
  <c r="N19" i="54"/>
  <c r="M19" i="54"/>
  <c r="L15" i="54"/>
  <c r="K19" i="54"/>
  <c r="S26" i="26"/>
  <c r="J26" i="26"/>
  <c r="T26" i="26" s="1"/>
  <c r="J36" i="25"/>
  <c r="G36" i="25"/>
  <c r="K35" i="5"/>
  <c r="T35" i="5"/>
  <c r="G35" i="5"/>
  <c r="P113" i="49"/>
  <c r="O113" i="49"/>
  <c r="N113" i="49"/>
  <c r="M113" i="49"/>
  <c r="L111" i="49"/>
  <c r="L113" i="49" s="1"/>
  <c r="K111" i="49"/>
  <c r="K113" i="49" s="1"/>
  <c r="L80" i="49"/>
  <c r="K80" i="49"/>
  <c r="L79" i="49"/>
  <c r="K79" i="49"/>
  <c r="P82" i="49"/>
  <c r="O82" i="49"/>
  <c r="N82" i="49"/>
  <c r="M82" i="49"/>
  <c r="L78" i="49"/>
  <c r="K78" i="49"/>
  <c r="P49" i="49"/>
  <c r="O49" i="49"/>
  <c r="N49" i="49"/>
  <c r="M49" i="49"/>
  <c r="D49" i="49"/>
  <c r="L47" i="49"/>
  <c r="L49" i="49" s="1"/>
  <c r="K47" i="49"/>
  <c r="D36" i="25"/>
  <c r="C36" i="25"/>
  <c r="M17" i="49"/>
  <c r="N17" i="49"/>
  <c r="O17" i="49"/>
  <c r="P17" i="49"/>
  <c r="K15" i="49"/>
  <c r="K17" i="49" s="1"/>
  <c r="L15" i="49"/>
  <c r="L17" i="49" s="1"/>
  <c r="J34" i="25"/>
  <c r="K34" i="25" s="1"/>
  <c r="S34" i="25"/>
  <c r="Q150" i="49" l="1"/>
  <c r="S150" i="49" s="1"/>
  <c r="K82" i="49"/>
  <c r="L153" i="49"/>
  <c r="Q149" i="49"/>
  <c r="S149" i="49" s="1"/>
  <c r="Q143" i="49"/>
  <c r="S143" i="49" s="1"/>
  <c r="Q145" i="49"/>
  <c r="S145" i="49" s="1"/>
  <c r="Q142" i="49"/>
  <c r="Q144" i="49"/>
  <c r="S144" i="49" s="1"/>
  <c r="Q148" i="49"/>
  <c r="S148" i="49" s="1"/>
  <c r="Q151" i="49"/>
  <c r="S151" i="49" s="1"/>
  <c r="Q147" i="49"/>
  <c r="S147" i="49" s="1"/>
  <c r="Q146" i="49"/>
  <c r="Q16" i="54"/>
  <c r="S16" i="54" s="1"/>
  <c r="Q15" i="54"/>
  <c r="Q49" i="54"/>
  <c r="K26" i="26"/>
  <c r="Q80" i="49"/>
  <c r="S80" i="49" s="1"/>
  <c r="Q111" i="49"/>
  <c r="L82" i="49"/>
  <c r="Q78" i="49"/>
  <c r="Q79" i="49"/>
  <c r="S79" i="49" s="1"/>
  <c r="Q47" i="49"/>
  <c r="Q49" i="49" s="1"/>
  <c r="Q15" i="49"/>
  <c r="Q17" i="49" s="1"/>
  <c r="K49" i="49"/>
  <c r="T34" i="25"/>
  <c r="S142" i="49" l="1"/>
  <c r="S153" i="49" s="1"/>
  <c r="Q153" i="49"/>
  <c r="E45" i="51" s="1"/>
  <c r="S146" i="49"/>
  <c r="S15" i="54"/>
  <c r="S49" i="54"/>
  <c r="S51" i="54" s="1"/>
  <c r="Q51" i="54"/>
  <c r="S111" i="49"/>
  <c r="S113" i="49" s="1"/>
  <c r="Q113" i="49"/>
  <c r="S82" i="49"/>
  <c r="Q82" i="49"/>
  <c r="S15" i="49"/>
  <c r="S17" i="49" s="1"/>
  <c r="S78" i="49"/>
  <c r="S47" i="49"/>
  <c r="S49" i="49" s="1"/>
  <c r="T68" i="25"/>
  <c r="J68" i="25"/>
  <c r="B45" i="51" l="1"/>
  <c r="S46" i="41"/>
  <c r="K46" i="41"/>
  <c r="S44" i="41"/>
  <c r="K44" i="41"/>
  <c r="S47" i="41"/>
  <c r="K47" i="41"/>
  <c r="T47" i="41" s="1"/>
  <c r="S43" i="41"/>
  <c r="K43" i="41"/>
  <c r="S42" i="41"/>
  <c r="K42" i="41"/>
  <c r="T46" i="41" l="1"/>
  <c r="T43" i="41"/>
  <c r="T44" i="41"/>
  <c r="T42" i="41"/>
  <c r="K15" i="37" l="1"/>
  <c r="H20" i="48"/>
  <c r="I20" i="48"/>
  <c r="J20" i="48"/>
  <c r="K20" i="48"/>
  <c r="L20" i="48"/>
  <c r="M20" i="48"/>
  <c r="N20" i="48"/>
  <c r="O20" i="48"/>
  <c r="P20" i="48"/>
  <c r="Q20" i="48"/>
  <c r="R20" i="48"/>
  <c r="S20" i="48"/>
  <c r="G20" i="48"/>
  <c r="S18" i="48"/>
  <c r="K18" i="48"/>
  <c r="T18" i="48" s="1"/>
  <c r="G34" i="42"/>
  <c r="S32" i="42"/>
  <c r="K32" i="42"/>
  <c r="S31" i="42"/>
  <c r="K31" i="42"/>
  <c r="S30" i="42"/>
  <c r="K30" i="42"/>
  <c r="S29" i="42"/>
  <c r="K29" i="42"/>
  <c r="S28" i="42"/>
  <c r="K28" i="42"/>
  <c r="S26" i="42"/>
  <c r="K26" i="42"/>
  <c r="S22" i="42"/>
  <c r="K22" i="42"/>
  <c r="S21" i="42"/>
  <c r="K21" i="42"/>
  <c r="S19" i="42"/>
  <c r="K19" i="42"/>
  <c r="S50" i="42"/>
  <c r="K50" i="42"/>
  <c r="S18" i="42"/>
  <c r="K18" i="42"/>
  <c r="S17" i="42"/>
  <c r="K17" i="42"/>
  <c r="K64" i="42"/>
  <c r="K63" i="42"/>
  <c r="K27" i="42"/>
  <c r="K62" i="42"/>
  <c r="K55" i="42"/>
  <c r="K54" i="42"/>
  <c r="K25" i="42"/>
  <c r="K24" i="42"/>
  <c r="K23" i="42"/>
  <c r="K61" i="42"/>
  <c r="K58" i="42"/>
  <c r="K60" i="42"/>
  <c r="K20" i="42"/>
  <c r="K53" i="42"/>
  <c r="K52" i="42"/>
  <c r="K57" i="42"/>
  <c r="K16" i="42"/>
  <c r="K15" i="42"/>
  <c r="S16" i="42"/>
  <c r="S36" i="43"/>
  <c r="K36" i="43"/>
  <c r="K16" i="43"/>
  <c r="K17" i="43"/>
  <c r="K18" i="43"/>
  <c r="K19" i="43"/>
  <c r="K20" i="43"/>
  <c r="K21" i="43"/>
  <c r="K22" i="43"/>
  <c r="K23" i="43"/>
  <c r="K24" i="43"/>
  <c r="K25" i="43"/>
  <c r="K26" i="43"/>
  <c r="K27" i="43"/>
  <c r="K28" i="43"/>
  <c r="K29" i="43"/>
  <c r="K66" i="43"/>
  <c r="K30" i="43"/>
  <c r="K31" i="43"/>
  <c r="K32" i="43"/>
  <c r="K33" i="43"/>
  <c r="K34" i="43"/>
  <c r="K35" i="43"/>
  <c r="K37" i="43"/>
  <c r="K38" i="43"/>
  <c r="K39" i="43"/>
  <c r="K40" i="43"/>
  <c r="K41" i="43"/>
  <c r="K42" i="43"/>
  <c r="K43" i="43"/>
  <c r="K44" i="43"/>
  <c r="K45" i="43"/>
  <c r="K46" i="43"/>
  <c r="K47" i="43"/>
  <c r="K48" i="43"/>
  <c r="K15" i="43"/>
  <c r="K16" i="41"/>
  <c r="K17" i="41"/>
  <c r="K18" i="41"/>
  <c r="K20" i="41"/>
  <c r="K21" i="41"/>
  <c r="K23" i="41"/>
  <c r="K24" i="41"/>
  <c r="K19" i="41"/>
  <c r="K22" i="41"/>
  <c r="K16" i="47"/>
  <c r="K17" i="47"/>
  <c r="K18" i="47"/>
  <c r="K19" i="47"/>
  <c r="K20" i="47"/>
  <c r="K21" i="47"/>
  <c r="K15" i="47"/>
  <c r="K15" i="46"/>
  <c r="K16" i="46"/>
  <c r="K17" i="46"/>
  <c r="K18" i="46"/>
  <c r="K19" i="46"/>
  <c r="K20" i="46"/>
  <c r="S24" i="45"/>
  <c r="K24" i="45"/>
  <c r="T24" i="45" s="1"/>
  <c r="K16" i="45"/>
  <c r="K17" i="45"/>
  <c r="K18" i="45"/>
  <c r="K19" i="45"/>
  <c r="K20" i="45"/>
  <c r="K21" i="45"/>
  <c r="K22" i="45"/>
  <c r="K23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S28" i="44"/>
  <c r="K28" i="44"/>
  <c r="K16" i="44"/>
  <c r="K17" i="44"/>
  <c r="K18" i="44"/>
  <c r="K19" i="44"/>
  <c r="K20" i="44"/>
  <c r="K21" i="44"/>
  <c r="K22" i="44"/>
  <c r="K23" i="44"/>
  <c r="K24" i="44"/>
  <c r="K25" i="44"/>
  <c r="K26" i="44"/>
  <c r="K27" i="44"/>
  <c r="K29" i="44"/>
  <c r="K30" i="44"/>
  <c r="K31" i="44"/>
  <c r="K32" i="44"/>
  <c r="K33" i="44"/>
  <c r="K34" i="44"/>
  <c r="K35" i="44"/>
  <c r="K36" i="44"/>
  <c r="K37" i="44"/>
  <c r="J28" i="34"/>
  <c r="J18" i="34"/>
  <c r="J16" i="34"/>
  <c r="J17" i="34"/>
  <c r="J19" i="34"/>
  <c r="J20" i="34"/>
  <c r="J21" i="34"/>
  <c r="J22" i="34"/>
  <c r="J23" i="34"/>
  <c r="J24" i="34"/>
  <c r="J25" i="34"/>
  <c r="J26" i="34"/>
  <c r="J15" i="34"/>
  <c r="S20" i="27"/>
  <c r="K20" i="27"/>
  <c r="T20" i="27" s="1"/>
  <c r="K16" i="27"/>
  <c r="K17" i="27"/>
  <c r="K18" i="27"/>
  <c r="K19" i="27"/>
  <c r="K21" i="27"/>
  <c r="K22" i="27"/>
  <c r="K23" i="27"/>
  <c r="K24" i="27"/>
  <c r="K25" i="27"/>
  <c r="K26" i="27"/>
  <c r="K27" i="27"/>
  <c r="K28" i="27"/>
  <c r="K29" i="27"/>
  <c r="K30" i="27"/>
  <c r="K31" i="27"/>
  <c r="J33" i="27"/>
  <c r="G34" i="26"/>
  <c r="S28" i="26"/>
  <c r="J28" i="26"/>
  <c r="K28" i="26" s="1"/>
  <c r="S21" i="26"/>
  <c r="J21" i="26"/>
  <c r="K21" i="26" s="1"/>
  <c r="J22" i="26"/>
  <c r="K22" i="26"/>
  <c r="S22" i="26"/>
  <c r="T32" i="28"/>
  <c r="H32" i="28"/>
  <c r="I32" i="28"/>
  <c r="J32" i="28"/>
  <c r="K32" i="28"/>
  <c r="G32" i="28"/>
  <c r="J15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16" i="28"/>
  <c r="G40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15" i="35"/>
  <c r="G40" i="39"/>
  <c r="S28" i="39"/>
  <c r="J28" i="39"/>
  <c r="K28" i="39" s="1"/>
  <c r="J16" i="39"/>
  <c r="J17" i="39"/>
  <c r="J18" i="39"/>
  <c r="J19" i="39"/>
  <c r="J20" i="39"/>
  <c r="J21" i="39"/>
  <c r="J22" i="39"/>
  <c r="J23" i="39"/>
  <c r="J24" i="39"/>
  <c r="J25" i="39"/>
  <c r="J26" i="39"/>
  <c r="J27" i="39"/>
  <c r="J29" i="39"/>
  <c r="J30" i="39"/>
  <c r="J31" i="39"/>
  <c r="J32" i="39"/>
  <c r="J33" i="39"/>
  <c r="J34" i="39"/>
  <c r="J35" i="39"/>
  <c r="J36" i="39"/>
  <c r="J37" i="39"/>
  <c r="J38" i="39"/>
  <c r="J15" i="39"/>
  <c r="J16" i="26"/>
  <c r="J17" i="26"/>
  <c r="J18" i="26"/>
  <c r="J19" i="26"/>
  <c r="J23" i="26"/>
  <c r="J24" i="26"/>
  <c r="J25" i="26"/>
  <c r="J27" i="26"/>
  <c r="J29" i="26"/>
  <c r="J20" i="26"/>
  <c r="J30" i="26"/>
  <c r="J31" i="26"/>
  <c r="J32" i="26"/>
  <c r="J15" i="26"/>
  <c r="S66" i="29"/>
  <c r="J66" i="29"/>
  <c r="K66" i="29" s="1"/>
  <c r="S65" i="29"/>
  <c r="J65" i="29"/>
  <c r="K65" i="29" s="1"/>
  <c r="S64" i="29"/>
  <c r="J64" i="29"/>
  <c r="K64" i="29" s="1"/>
  <c r="T32" i="42" l="1"/>
  <c r="T28" i="26"/>
  <c r="T31" i="42"/>
  <c r="T30" i="42"/>
  <c r="T29" i="42"/>
  <c r="T28" i="42"/>
  <c r="T26" i="42"/>
  <c r="T22" i="42"/>
  <c r="T21" i="42"/>
  <c r="T19" i="42"/>
  <c r="T50" i="42"/>
  <c r="T18" i="42"/>
  <c r="T17" i="42"/>
  <c r="T16" i="42"/>
  <c r="T36" i="43"/>
  <c r="T28" i="44"/>
  <c r="T22" i="26"/>
  <c r="T21" i="26"/>
  <c r="T28" i="39"/>
  <c r="T66" i="29"/>
  <c r="T65" i="29"/>
  <c r="T64" i="29"/>
  <c r="J17" i="24" l="1"/>
  <c r="J18" i="24"/>
  <c r="J19" i="24"/>
  <c r="J20" i="24"/>
  <c r="J21" i="24"/>
  <c r="J22" i="24"/>
  <c r="J23" i="24"/>
  <c r="J24" i="24"/>
  <c r="J25" i="24"/>
  <c r="J26" i="24"/>
  <c r="J1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15" i="24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30" i="30"/>
  <c r="K31" i="30"/>
  <c r="K65" i="30"/>
  <c r="K32" i="30"/>
  <c r="K33" i="30"/>
  <c r="K34" i="30"/>
  <c r="K35" i="30"/>
  <c r="K36" i="30"/>
  <c r="K37" i="30"/>
  <c r="K38" i="30"/>
  <c r="K39" i="30"/>
  <c r="K40" i="30"/>
  <c r="K41" i="30"/>
  <c r="K42" i="30"/>
  <c r="K43" i="30"/>
  <c r="K44" i="30"/>
  <c r="K45" i="30"/>
  <c r="K46" i="30"/>
  <c r="S42" i="40"/>
  <c r="K42" i="40"/>
  <c r="S36" i="40"/>
  <c r="K36" i="40"/>
  <c r="S32" i="40"/>
  <c r="K32" i="40"/>
  <c r="K17" i="40"/>
  <c r="K18" i="40"/>
  <c r="K19" i="40"/>
  <c r="K20" i="40"/>
  <c r="K21" i="40"/>
  <c r="K22" i="40"/>
  <c r="K23" i="40"/>
  <c r="K24" i="40"/>
  <c r="K25" i="40"/>
  <c r="K26" i="40"/>
  <c r="K27" i="40"/>
  <c r="K28" i="40"/>
  <c r="K29" i="40"/>
  <c r="K30" i="40"/>
  <c r="K66" i="40"/>
  <c r="K31" i="40"/>
  <c r="K33" i="40"/>
  <c r="K34" i="40"/>
  <c r="K35" i="40"/>
  <c r="K37" i="40"/>
  <c r="K38" i="40"/>
  <c r="K39" i="40"/>
  <c r="K40" i="40"/>
  <c r="K41" i="40"/>
  <c r="K43" i="40"/>
  <c r="K44" i="40"/>
  <c r="K45" i="40"/>
  <c r="K46" i="40"/>
  <c r="K47" i="40"/>
  <c r="K48" i="40"/>
  <c r="S28" i="32"/>
  <c r="K28" i="32"/>
  <c r="S16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K42" i="32"/>
  <c r="K43" i="32"/>
  <c r="K44" i="32"/>
  <c r="K60" i="32"/>
  <c r="K45" i="32"/>
  <c r="K46" i="32"/>
  <c r="K47" i="32"/>
  <c r="K48" i="32"/>
  <c r="K49" i="32"/>
  <c r="K50" i="32"/>
  <c r="K51" i="32"/>
  <c r="K52" i="32"/>
  <c r="K53" i="32"/>
  <c r="K54" i="32"/>
  <c r="K55" i="32"/>
  <c r="K56" i="32"/>
  <c r="K57" i="32"/>
  <c r="K58" i="32"/>
  <c r="K59" i="32"/>
  <c r="K61" i="32"/>
  <c r="K62" i="32"/>
  <c r="K63" i="32"/>
  <c r="K64" i="32"/>
  <c r="K65" i="32"/>
  <c r="K66" i="32"/>
  <c r="K67" i="32"/>
  <c r="K68" i="32"/>
  <c r="K69" i="32"/>
  <c r="K70" i="32"/>
  <c r="K71" i="32"/>
  <c r="K72" i="32"/>
  <c r="K73" i="32"/>
  <c r="K74" i="32"/>
  <c r="K15" i="32"/>
  <c r="S49" i="38"/>
  <c r="J49" i="38"/>
  <c r="K49" i="38" s="1"/>
  <c r="S26" i="38"/>
  <c r="J26" i="38"/>
  <c r="T26" i="38" s="1"/>
  <c r="S23" i="38"/>
  <c r="J23" i="38"/>
  <c r="K23" i="38" s="1"/>
  <c r="S21" i="25"/>
  <c r="J21" i="25"/>
  <c r="J16" i="38"/>
  <c r="J17" i="38"/>
  <c r="J18" i="38"/>
  <c r="J19" i="38"/>
  <c r="J20" i="38"/>
  <c r="J21" i="38"/>
  <c r="J22" i="38"/>
  <c r="J24" i="38"/>
  <c r="J25" i="38"/>
  <c r="J27" i="38"/>
  <c r="J28" i="38"/>
  <c r="J29" i="38"/>
  <c r="J30" i="38"/>
  <c r="J31" i="38"/>
  <c r="J32" i="38"/>
  <c r="J33" i="38"/>
  <c r="J34" i="38"/>
  <c r="J35" i="38"/>
  <c r="J36" i="38"/>
  <c r="J37" i="38"/>
  <c r="J38" i="38"/>
  <c r="J39" i="38"/>
  <c r="J40" i="38"/>
  <c r="J41" i="38"/>
  <c r="J42" i="38"/>
  <c r="J43" i="38"/>
  <c r="J44" i="38"/>
  <c r="J45" i="38"/>
  <c r="J46" i="38"/>
  <c r="J47" i="38"/>
  <c r="J48" i="38"/>
  <c r="J50" i="38"/>
  <c r="J51" i="38"/>
  <c r="J52" i="38"/>
  <c r="J53" i="38"/>
  <c r="J54" i="38"/>
  <c r="J55" i="38"/>
  <c r="J56" i="38"/>
  <c r="J57" i="38"/>
  <c r="J58" i="38"/>
  <c r="J15" i="38"/>
  <c r="J16" i="25"/>
  <c r="J17" i="25"/>
  <c r="J18" i="25"/>
  <c r="J19" i="25"/>
  <c r="J20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15" i="25"/>
  <c r="S16" i="33"/>
  <c r="S15" i="33"/>
  <c r="K16" i="33"/>
  <c r="K17" i="33"/>
  <c r="K18" i="33"/>
  <c r="K19" i="33"/>
  <c r="K20" i="33"/>
  <c r="K21" i="33"/>
  <c r="K23" i="33"/>
  <c r="K24" i="33"/>
  <c r="K25" i="33"/>
  <c r="K26" i="33"/>
  <c r="K27" i="33"/>
  <c r="K28" i="33"/>
  <c r="K22" i="33"/>
  <c r="K29" i="33"/>
  <c r="K15" i="33"/>
  <c r="T42" i="40" l="1"/>
  <c r="T32" i="40"/>
  <c r="T36" i="40"/>
  <c r="T28" i="32"/>
  <c r="T16" i="32"/>
  <c r="T49" i="38"/>
  <c r="K26" i="38"/>
  <c r="T23" i="38"/>
  <c r="T21" i="25"/>
  <c r="K21" i="25"/>
  <c r="J31" i="51"/>
  <c r="I31" i="51"/>
  <c r="J30" i="51"/>
  <c r="I30" i="51"/>
  <c r="J29" i="51"/>
  <c r="I29" i="51"/>
  <c r="J15" i="51"/>
  <c r="I15" i="51"/>
  <c r="J14" i="51"/>
  <c r="I14" i="51"/>
  <c r="J12" i="51"/>
  <c r="I12" i="51"/>
  <c r="J9" i="51"/>
  <c r="I9" i="51"/>
  <c r="A54" i="28" l="1"/>
  <c r="G64" i="28"/>
  <c r="D64" i="28"/>
  <c r="C64" i="28"/>
  <c r="R64" i="28"/>
  <c r="Q64" i="28"/>
  <c r="P64" i="28"/>
  <c r="O64" i="28"/>
  <c r="N64" i="28"/>
  <c r="M64" i="28"/>
  <c r="L64" i="28"/>
  <c r="I64" i="28"/>
  <c r="H64" i="28"/>
  <c r="G50" i="43" l="1"/>
  <c r="J50" i="43"/>
  <c r="G23" i="47" l="1"/>
  <c r="G22" i="46"/>
  <c r="G39" i="44"/>
  <c r="G71" i="44" s="1"/>
  <c r="S20" i="45" l="1"/>
  <c r="T20" i="45" s="1"/>
  <c r="S21" i="44" l="1"/>
  <c r="S30" i="43"/>
  <c r="T21" i="44" l="1"/>
  <c r="T30" i="43"/>
  <c r="S16" i="43"/>
  <c r="T16" i="43" l="1"/>
  <c r="D40" i="39"/>
  <c r="J17" i="51" s="1"/>
  <c r="C40" i="39"/>
  <c r="I17" i="51" s="1"/>
  <c r="S34" i="45"/>
  <c r="G28" i="34"/>
  <c r="T34" i="45" l="1"/>
  <c r="S27" i="39" l="1"/>
  <c r="T27" i="39" s="1"/>
  <c r="K27" i="39"/>
  <c r="G50" i="40"/>
  <c r="D74" i="31" l="1"/>
  <c r="C74" i="31"/>
  <c r="S33" i="31"/>
  <c r="K33" i="31"/>
  <c r="S15" i="31"/>
  <c r="K15" i="31" l="1"/>
  <c r="T33" i="31"/>
  <c r="C48" i="30"/>
  <c r="I8" i="51" s="1"/>
  <c r="G46" i="29"/>
  <c r="D32" i="28"/>
  <c r="J6" i="51" s="1"/>
  <c r="C32" i="28"/>
  <c r="I6" i="51" s="1"/>
  <c r="G33" i="27"/>
  <c r="C41" i="24"/>
  <c r="I2" i="51" s="1"/>
  <c r="G41" i="24"/>
  <c r="G39" i="36"/>
  <c r="C39" i="36"/>
  <c r="C60" i="38"/>
  <c r="I16" i="51" s="1"/>
  <c r="G60" i="38"/>
  <c r="J3" i="51"/>
  <c r="I3" i="51"/>
  <c r="G31" i="33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15" i="29"/>
  <c r="S19" i="29"/>
  <c r="K19" i="29"/>
  <c r="D46" i="29"/>
  <c r="J7" i="51" s="1"/>
  <c r="C46" i="29"/>
  <c r="I7" i="51" s="1"/>
  <c r="S20" i="29"/>
  <c r="J64" i="28"/>
  <c r="C33" i="27"/>
  <c r="I5" i="51" s="1"/>
  <c r="D33" i="27"/>
  <c r="J5" i="51" s="1"/>
  <c r="S19" i="27"/>
  <c r="T19" i="29" l="1"/>
  <c r="T20" i="29"/>
  <c r="K20" i="29"/>
  <c r="T19" i="27"/>
  <c r="K16" i="36"/>
  <c r="T16" i="36" s="1"/>
  <c r="K17" i="36"/>
  <c r="T17" i="36" s="1"/>
  <c r="K18" i="36"/>
  <c r="T18" i="36" s="1"/>
  <c r="K19" i="36"/>
  <c r="T19" i="36" s="1"/>
  <c r="K20" i="36"/>
  <c r="T20" i="36" s="1"/>
  <c r="K21" i="36"/>
  <c r="T21" i="36" s="1"/>
  <c r="K22" i="36"/>
  <c r="T22" i="36" s="1"/>
  <c r="K23" i="36"/>
  <c r="T23" i="36" s="1"/>
  <c r="K24" i="36"/>
  <c r="T24" i="36" s="1"/>
  <c r="K25" i="36"/>
  <c r="T25" i="36" s="1"/>
  <c r="K26" i="36"/>
  <c r="T26" i="36" s="1"/>
  <c r="K27" i="36"/>
  <c r="T27" i="36" s="1"/>
  <c r="K28" i="36"/>
  <c r="T28" i="36" s="1"/>
  <c r="K29" i="36"/>
  <c r="T29" i="36" s="1"/>
  <c r="K30" i="36"/>
  <c r="T30" i="36" s="1"/>
  <c r="K31" i="36"/>
  <c r="T31" i="36" s="1"/>
  <c r="K32" i="36"/>
  <c r="T32" i="36" s="1"/>
  <c r="K33" i="36"/>
  <c r="T33" i="36" s="1"/>
  <c r="K34" i="36"/>
  <c r="T34" i="36" s="1"/>
  <c r="K35" i="36"/>
  <c r="T35" i="36" s="1"/>
  <c r="K36" i="36"/>
  <c r="T36" i="36" s="1"/>
  <c r="K37" i="36"/>
  <c r="T37" i="36" s="1"/>
  <c r="S35" i="36"/>
  <c r="S29" i="43"/>
  <c r="T29" i="43" s="1"/>
  <c r="S28" i="40"/>
  <c r="J60" i="38" l="1"/>
  <c r="T28" i="40"/>
  <c r="S15" i="25"/>
  <c r="T15" i="25" s="1"/>
  <c r="K17" i="25"/>
  <c r="S17" i="25"/>
  <c r="T17" i="25" s="1"/>
  <c r="K22" i="25"/>
  <c r="S22" i="25"/>
  <c r="T22" i="25" s="1"/>
  <c r="C68" i="25"/>
  <c r="D68" i="25"/>
  <c r="K15" i="25" l="1"/>
  <c r="J93" i="34" l="1"/>
  <c r="G93" i="34"/>
  <c r="H93" i="34"/>
  <c r="I93" i="34"/>
  <c r="L93" i="34"/>
  <c r="M93" i="34"/>
  <c r="N93" i="34"/>
  <c r="O93" i="34"/>
  <c r="P93" i="34"/>
  <c r="Q93" i="34"/>
  <c r="R93" i="34"/>
  <c r="D93" i="34"/>
  <c r="C93" i="34"/>
  <c r="C107" i="32"/>
  <c r="D17" i="49" l="1"/>
  <c r="C17" i="49"/>
  <c r="J71" i="39"/>
  <c r="R71" i="39"/>
  <c r="Q71" i="39"/>
  <c r="P71" i="39"/>
  <c r="O71" i="39"/>
  <c r="N71" i="39"/>
  <c r="M71" i="39"/>
  <c r="L71" i="39"/>
  <c r="D71" i="39"/>
  <c r="C71" i="39"/>
  <c r="D91" i="38"/>
  <c r="C91" i="38"/>
  <c r="L91" i="38"/>
  <c r="M91" i="38"/>
  <c r="N91" i="38"/>
  <c r="O91" i="38"/>
  <c r="P91" i="38"/>
  <c r="Q91" i="38"/>
  <c r="R91" i="38"/>
  <c r="K18" i="38"/>
  <c r="K36" i="38"/>
  <c r="K47" i="38"/>
  <c r="K20" i="39" l="1"/>
  <c r="J91" i="38"/>
  <c r="K31" i="38"/>
  <c r="K71" i="39" l="1"/>
  <c r="H61" i="34" l="1"/>
  <c r="I61" i="34"/>
  <c r="L61" i="34"/>
  <c r="M61" i="34"/>
  <c r="N61" i="34"/>
  <c r="O61" i="34"/>
  <c r="P61" i="34"/>
  <c r="Q61" i="34"/>
  <c r="R61" i="34"/>
  <c r="G61" i="34"/>
  <c r="D61" i="34"/>
  <c r="C61" i="34"/>
  <c r="L107" i="32"/>
  <c r="M107" i="32"/>
  <c r="N107" i="32"/>
  <c r="O107" i="32"/>
  <c r="P107" i="32"/>
  <c r="Q107" i="32"/>
  <c r="R107" i="32"/>
  <c r="D107" i="32"/>
  <c r="J39" i="32"/>
  <c r="J56" i="32"/>
  <c r="J52" i="32"/>
  <c r="J66" i="32"/>
  <c r="J40" i="32"/>
  <c r="J42" i="32"/>
  <c r="J59" i="32"/>
  <c r="J18" i="32"/>
  <c r="J106" i="31"/>
  <c r="L106" i="31"/>
  <c r="Q106" i="31"/>
  <c r="R106" i="31"/>
  <c r="P106" i="31"/>
  <c r="O106" i="31"/>
  <c r="N106" i="31"/>
  <c r="M106" i="31"/>
  <c r="D106" i="31"/>
  <c r="C106" i="31"/>
  <c r="K17" i="29"/>
  <c r="S81" i="29"/>
  <c r="R81" i="29"/>
  <c r="Q81" i="29"/>
  <c r="P81" i="29"/>
  <c r="O81" i="29"/>
  <c r="N81" i="29"/>
  <c r="M81" i="29"/>
  <c r="L81" i="29"/>
  <c r="J81" i="29"/>
  <c r="D81" i="29"/>
  <c r="C81" i="29"/>
  <c r="K18" i="28"/>
  <c r="K16" i="28"/>
  <c r="K25" i="34" l="1"/>
  <c r="K61" i="34" s="1"/>
  <c r="J107" i="32"/>
  <c r="K22" i="31"/>
  <c r="J61" i="34"/>
  <c r="D60" i="38" l="1"/>
  <c r="J16" i="51" s="1"/>
  <c r="J39" i="36"/>
  <c r="J76" i="32"/>
  <c r="G76" i="32"/>
  <c r="H76" i="32"/>
  <c r="I76" i="32"/>
  <c r="I36" i="25"/>
  <c r="J50" i="40"/>
  <c r="J39" i="44"/>
  <c r="J71" i="44" s="1"/>
  <c r="K20" i="26"/>
  <c r="J65" i="26"/>
  <c r="D65" i="26"/>
  <c r="C65" i="26"/>
  <c r="S65" i="26"/>
  <c r="R65" i="26"/>
  <c r="Q65" i="26"/>
  <c r="P65" i="26"/>
  <c r="O65" i="26"/>
  <c r="N65" i="26"/>
  <c r="M65" i="26"/>
  <c r="L65" i="26"/>
  <c r="K36" i="24"/>
  <c r="J73" i="24"/>
  <c r="S73" i="24"/>
  <c r="R73" i="24"/>
  <c r="Q73" i="24"/>
  <c r="P73" i="24"/>
  <c r="O73" i="24"/>
  <c r="N73" i="24"/>
  <c r="M73" i="24"/>
  <c r="L73" i="24"/>
  <c r="I73" i="24"/>
  <c r="H73" i="24"/>
  <c r="G73" i="24"/>
  <c r="D73" i="24"/>
  <c r="C73" i="24"/>
  <c r="J35" i="5"/>
  <c r="H35" i="5"/>
  <c r="I35" i="5"/>
  <c r="C20" i="48"/>
  <c r="I28" i="51" s="1"/>
  <c r="D40" i="35"/>
  <c r="J40" i="35"/>
  <c r="H50" i="43"/>
  <c r="I50" i="43"/>
  <c r="S47" i="43"/>
  <c r="S23" i="43"/>
  <c r="S17" i="43"/>
  <c r="J34" i="42"/>
  <c r="H34" i="42"/>
  <c r="I34" i="42"/>
  <c r="L26" i="41"/>
  <c r="M26" i="41"/>
  <c r="N26" i="41"/>
  <c r="O26" i="41"/>
  <c r="P26" i="41"/>
  <c r="Q26" i="41"/>
  <c r="R26" i="41"/>
  <c r="J26" i="41"/>
  <c r="H26" i="41"/>
  <c r="I26" i="41"/>
  <c r="K23" i="26" l="1"/>
  <c r="T47" i="43"/>
  <c r="T23" i="43"/>
  <c r="T17" i="43"/>
  <c r="D20" i="48"/>
  <c r="J28" i="51" s="1"/>
  <c r="S17" i="48"/>
  <c r="T17" i="48" s="1"/>
  <c r="K17" i="48"/>
  <c r="S15" i="48"/>
  <c r="K15" i="48"/>
  <c r="T15" i="48" s="1"/>
  <c r="S38" i="48"/>
  <c r="K38" i="48"/>
  <c r="S16" i="48"/>
  <c r="K16" i="48"/>
  <c r="T16" i="48" s="1"/>
  <c r="G17" i="37"/>
  <c r="H17" i="37"/>
  <c r="I17" i="37"/>
  <c r="T38" i="48" l="1"/>
  <c r="B28" i="51" a="1"/>
  <c r="B28" i="51" s="1"/>
  <c r="L28" i="34"/>
  <c r="M28" i="34"/>
  <c r="N28" i="34"/>
  <c r="O28" i="34"/>
  <c r="P28" i="34"/>
  <c r="Q28" i="34"/>
  <c r="R28" i="34"/>
  <c r="H28" i="34"/>
  <c r="I28" i="34"/>
  <c r="J40" i="39"/>
  <c r="H40" i="39"/>
  <c r="I40" i="39"/>
  <c r="H60" i="38"/>
  <c r="I60" i="38"/>
  <c r="L60" i="38"/>
  <c r="M60" i="38"/>
  <c r="N60" i="38"/>
  <c r="O60" i="38"/>
  <c r="P60" i="38"/>
  <c r="Q60" i="38"/>
  <c r="R60" i="38"/>
  <c r="H39" i="36" l="1"/>
  <c r="I39" i="36"/>
  <c r="H40" i="35"/>
  <c r="I40" i="35"/>
  <c r="J46" i="29" l="1"/>
  <c r="H46" i="29"/>
  <c r="I46" i="29"/>
  <c r="D41" i="24"/>
  <c r="J2" i="51" s="1"/>
  <c r="H41" i="24"/>
  <c r="I41" i="24"/>
  <c r="J41" i="24"/>
  <c r="I74" i="31"/>
  <c r="D23" i="47"/>
  <c r="C23" i="47"/>
  <c r="J23" i="47"/>
  <c r="L23" i="47"/>
  <c r="M23" i="47"/>
  <c r="N23" i="47"/>
  <c r="O23" i="47"/>
  <c r="P23" i="47"/>
  <c r="Q23" i="47"/>
  <c r="R23" i="47"/>
  <c r="S23" i="47"/>
  <c r="H23" i="47"/>
  <c r="I23" i="47"/>
  <c r="L22" i="46"/>
  <c r="M22" i="46"/>
  <c r="N22" i="46"/>
  <c r="O22" i="46"/>
  <c r="P22" i="46"/>
  <c r="Q22" i="46"/>
  <c r="R22" i="46"/>
  <c r="S22" i="46"/>
  <c r="H22" i="46"/>
  <c r="I22" i="46"/>
  <c r="J22" i="46"/>
  <c r="D22" i="46"/>
  <c r="C22" i="46"/>
  <c r="L42" i="45"/>
  <c r="M42" i="45"/>
  <c r="N42" i="45"/>
  <c r="O42" i="45"/>
  <c r="P42" i="45"/>
  <c r="Q42" i="45"/>
  <c r="R42" i="45"/>
  <c r="G42" i="45"/>
  <c r="H42" i="45"/>
  <c r="I42" i="45"/>
  <c r="J42" i="45"/>
  <c r="H39" i="44"/>
  <c r="H71" i="44" s="1"/>
  <c r="I39" i="44"/>
  <c r="I71" i="44" s="1"/>
  <c r="H50" i="40"/>
  <c r="I50" i="40"/>
  <c r="G48" i="30"/>
  <c r="H48" i="30"/>
  <c r="I48" i="30"/>
  <c r="H34" i="26"/>
  <c r="I34" i="26"/>
  <c r="J34" i="26"/>
  <c r="H33" i="27"/>
  <c r="I33" i="27"/>
  <c r="H31" i="33"/>
  <c r="I31" i="33"/>
  <c r="J31" i="33" l="1"/>
  <c r="S41" i="32"/>
  <c r="T41" i="32" s="1"/>
  <c r="K27" i="31" l="1"/>
  <c r="J48" i="30"/>
  <c r="K15" i="28" l="1"/>
  <c r="K64" i="28" s="1"/>
  <c r="K38" i="24"/>
  <c r="K15" i="5" l="1"/>
  <c r="S21" i="47"/>
  <c r="S20" i="47"/>
  <c r="T20" i="47"/>
  <c r="S19" i="47"/>
  <c r="S18" i="47"/>
  <c r="S17" i="47"/>
  <c r="S16" i="47"/>
  <c r="T16" i="47"/>
  <c r="S15" i="47"/>
  <c r="K23" i="47"/>
  <c r="D42" i="45"/>
  <c r="J32" i="51" s="1"/>
  <c r="C42" i="45"/>
  <c r="I32" i="51" s="1"/>
  <c r="S20" i="46"/>
  <c r="S19" i="46"/>
  <c r="S18" i="46"/>
  <c r="S17" i="46"/>
  <c r="S16" i="46"/>
  <c r="S15" i="46"/>
  <c r="S40" i="45"/>
  <c r="S39" i="45"/>
  <c r="S38" i="45"/>
  <c r="S37" i="45"/>
  <c r="S36" i="45"/>
  <c r="S35" i="45"/>
  <c r="S33" i="45"/>
  <c r="S32" i="45"/>
  <c r="S31" i="45"/>
  <c r="S30" i="45"/>
  <c r="S29" i="45"/>
  <c r="S28" i="45"/>
  <c r="S27" i="45"/>
  <c r="S26" i="45"/>
  <c r="S25" i="45"/>
  <c r="S23" i="45"/>
  <c r="S22" i="45"/>
  <c r="S21" i="45"/>
  <c r="S19" i="45"/>
  <c r="S18" i="45"/>
  <c r="S17" i="45"/>
  <c r="S16" i="45"/>
  <c r="S15" i="45"/>
  <c r="K15" i="45"/>
  <c r="S31" i="44"/>
  <c r="S30" i="44"/>
  <c r="S29" i="44"/>
  <c r="S27" i="44"/>
  <c r="S26" i="44"/>
  <c r="S25" i="44"/>
  <c r="S24" i="44"/>
  <c r="S23" i="44"/>
  <c r="S22" i="44"/>
  <c r="S20" i="44"/>
  <c r="S19" i="44"/>
  <c r="S18" i="44"/>
  <c r="S17" i="44"/>
  <c r="K22" i="46" l="1"/>
  <c r="K42" i="45"/>
  <c r="S42" i="45"/>
  <c r="T17" i="47"/>
  <c r="T19" i="47"/>
  <c r="T21" i="47"/>
  <c r="T15" i="47"/>
  <c r="T18" i="47"/>
  <c r="T18" i="46"/>
  <c r="T17" i="46"/>
  <c r="T19" i="46"/>
  <c r="T15" i="46"/>
  <c r="T20" i="46"/>
  <c r="T16" i="46"/>
  <c r="T37" i="45"/>
  <c r="T26" i="45"/>
  <c r="T25" i="45"/>
  <c r="T40" i="45"/>
  <c r="T35" i="45"/>
  <c r="T16" i="45"/>
  <c r="T21" i="45"/>
  <c r="T15" i="45"/>
  <c r="T19" i="45"/>
  <c r="T17" i="45"/>
  <c r="T22" i="45"/>
  <c r="T32" i="45"/>
  <c r="T27" i="45"/>
  <c r="T28" i="45"/>
  <c r="T30" i="45"/>
  <c r="T33" i="45"/>
  <c r="T39" i="45"/>
  <c r="T23" i="45"/>
  <c r="T31" i="45"/>
  <c r="T36" i="45"/>
  <c r="T18" i="45"/>
  <c r="T29" i="45"/>
  <c r="T38" i="45"/>
  <c r="T29" i="44"/>
  <c r="T30" i="44"/>
  <c r="T17" i="44"/>
  <c r="T23" i="44"/>
  <c r="T26" i="44"/>
  <c r="T19" i="44"/>
  <c r="T20" i="44"/>
  <c r="T22" i="44"/>
  <c r="T24" i="44"/>
  <c r="T31" i="44"/>
  <c r="T18" i="44"/>
  <c r="T25" i="44"/>
  <c r="T27" i="44"/>
  <c r="T22" i="46" l="1"/>
  <c r="B31" i="51" s="1" a="1"/>
  <c r="B31" i="51" s="1"/>
  <c r="T23" i="47"/>
  <c r="B30" i="51" s="1" a="1"/>
  <c r="B30" i="51" s="1"/>
  <c r="T42" i="45"/>
  <c r="B32" i="51" s="1" a="1"/>
  <c r="B32" i="51" s="1"/>
  <c r="R39" i="44"/>
  <c r="R71" i="44" s="1"/>
  <c r="Q39" i="44"/>
  <c r="Q71" i="44" s="1"/>
  <c r="P39" i="44"/>
  <c r="P71" i="44" s="1"/>
  <c r="O39" i="44"/>
  <c r="O71" i="44" s="1"/>
  <c r="N39" i="44"/>
  <c r="N71" i="44" s="1"/>
  <c r="M39" i="44"/>
  <c r="M71" i="44" s="1"/>
  <c r="L39" i="44"/>
  <c r="L71" i="44" s="1"/>
  <c r="D39" i="44"/>
  <c r="C39" i="44"/>
  <c r="S37" i="44"/>
  <c r="S36" i="44"/>
  <c r="S35" i="44"/>
  <c r="S34" i="44"/>
  <c r="S33" i="44"/>
  <c r="S32" i="44"/>
  <c r="S16" i="44"/>
  <c r="S15" i="44"/>
  <c r="K15" i="44"/>
  <c r="S35" i="43"/>
  <c r="S34" i="43"/>
  <c r="S33" i="43"/>
  <c r="S32" i="43"/>
  <c r="S31" i="43"/>
  <c r="S66" i="43"/>
  <c r="S28" i="43"/>
  <c r="S27" i="43"/>
  <c r="S26" i="43"/>
  <c r="S25" i="43"/>
  <c r="S24" i="43"/>
  <c r="S22" i="43"/>
  <c r="S21" i="43"/>
  <c r="S20" i="43"/>
  <c r="R50" i="43"/>
  <c r="Q50" i="43"/>
  <c r="P50" i="43"/>
  <c r="O50" i="43"/>
  <c r="N50" i="43"/>
  <c r="M50" i="43"/>
  <c r="L50" i="43"/>
  <c r="D50" i="43"/>
  <c r="J34" i="51" s="1"/>
  <c r="C50" i="43"/>
  <c r="I34" i="51" s="1"/>
  <c r="S48" i="43"/>
  <c r="S46" i="43"/>
  <c r="S45" i="43"/>
  <c r="S44" i="43"/>
  <c r="S43" i="43"/>
  <c r="S42" i="43"/>
  <c r="S41" i="43"/>
  <c r="S40" i="43"/>
  <c r="S39" i="43"/>
  <c r="S38" i="43"/>
  <c r="S37" i="43"/>
  <c r="S19" i="43"/>
  <c r="S18" i="43"/>
  <c r="S15" i="43"/>
  <c r="R34" i="42"/>
  <c r="Q34" i="42"/>
  <c r="P34" i="42"/>
  <c r="O34" i="42"/>
  <c r="N34" i="42"/>
  <c r="M34" i="42"/>
  <c r="L34" i="42"/>
  <c r="D34" i="42"/>
  <c r="J35" i="51" s="1"/>
  <c r="C34" i="42"/>
  <c r="I35" i="51" s="1"/>
  <c r="S64" i="42"/>
  <c r="S63" i="42"/>
  <c r="S27" i="42"/>
  <c r="S62" i="42"/>
  <c r="S55" i="42"/>
  <c r="S54" i="42"/>
  <c r="S25" i="42"/>
  <c r="S24" i="42"/>
  <c r="S23" i="42"/>
  <c r="S61" i="42"/>
  <c r="S58" i="42"/>
  <c r="S60" i="42"/>
  <c r="S20" i="42"/>
  <c r="S53" i="42"/>
  <c r="S52" i="42"/>
  <c r="S57" i="42"/>
  <c r="S15" i="42"/>
  <c r="S22" i="41"/>
  <c r="S19" i="41"/>
  <c r="S24" i="41"/>
  <c r="S23" i="41"/>
  <c r="S21" i="41"/>
  <c r="S17" i="41"/>
  <c r="S16" i="41"/>
  <c r="S15" i="41"/>
  <c r="S20" i="41"/>
  <c r="J36" i="51"/>
  <c r="I36" i="51"/>
  <c r="S18" i="41"/>
  <c r="R50" i="40"/>
  <c r="Q50" i="40"/>
  <c r="P50" i="40"/>
  <c r="O50" i="40"/>
  <c r="N50" i="40"/>
  <c r="M50" i="40"/>
  <c r="L50" i="40"/>
  <c r="D50" i="40"/>
  <c r="J13" i="51" s="1"/>
  <c r="C50" i="40"/>
  <c r="I13" i="51" s="1"/>
  <c r="S48" i="40"/>
  <c r="S47" i="40"/>
  <c r="S46" i="40"/>
  <c r="S45" i="40"/>
  <c r="S44" i="40"/>
  <c r="S43" i="40"/>
  <c r="S41" i="40"/>
  <c r="S40" i="40"/>
  <c r="S39" i="40"/>
  <c r="S38" i="40"/>
  <c r="S37" i="40"/>
  <c r="S35" i="40"/>
  <c r="S34" i="40"/>
  <c r="S33" i="40"/>
  <c r="S31" i="40"/>
  <c r="S66" i="40"/>
  <c r="S30" i="40"/>
  <c r="S29" i="40"/>
  <c r="S27" i="40"/>
  <c r="S26" i="40"/>
  <c r="S25" i="40"/>
  <c r="S24" i="40"/>
  <c r="S23" i="40"/>
  <c r="S22" i="40"/>
  <c r="S21" i="40"/>
  <c r="S20" i="40"/>
  <c r="S19" i="40"/>
  <c r="S18" i="40"/>
  <c r="S17" i="40"/>
  <c r="S16" i="40"/>
  <c r="K16" i="40"/>
  <c r="S36" i="39"/>
  <c r="T36" i="39" s="1"/>
  <c r="K36" i="39"/>
  <c r="S35" i="39"/>
  <c r="T35" i="39" s="1"/>
  <c r="K35" i="39"/>
  <c r="S34" i="39"/>
  <c r="T34" i="39" s="1"/>
  <c r="K34" i="39"/>
  <c r="R40" i="39"/>
  <c r="Q40" i="39"/>
  <c r="P40" i="39"/>
  <c r="O40" i="39"/>
  <c r="N40" i="39"/>
  <c r="M40" i="39"/>
  <c r="L40" i="39"/>
  <c r="S38" i="39"/>
  <c r="T38" i="39" s="1"/>
  <c r="K38" i="39"/>
  <c r="S37" i="39"/>
  <c r="T37" i="39" s="1"/>
  <c r="K37" i="39"/>
  <c r="S33" i="39"/>
  <c r="T33" i="39" s="1"/>
  <c r="K33" i="39"/>
  <c r="S32" i="39"/>
  <c r="T32" i="39" s="1"/>
  <c r="K32" i="39"/>
  <c r="S31" i="39"/>
  <c r="T31" i="39" s="1"/>
  <c r="K31" i="39"/>
  <c r="S30" i="39"/>
  <c r="T30" i="39" s="1"/>
  <c r="K30" i="39"/>
  <c r="S29" i="39"/>
  <c r="T29" i="39" s="1"/>
  <c r="K29" i="39"/>
  <c r="S26" i="39"/>
  <c r="T26" i="39" s="1"/>
  <c r="K26" i="39"/>
  <c r="S25" i="39"/>
  <c r="T25" i="39" s="1"/>
  <c r="K25" i="39"/>
  <c r="S24" i="39"/>
  <c r="T24" i="39" s="1"/>
  <c r="K24" i="39"/>
  <c r="S23" i="39"/>
  <c r="T23" i="39" s="1"/>
  <c r="K23" i="39"/>
  <c r="S22" i="39"/>
  <c r="T22" i="39" s="1"/>
  <c r="K22" i="39"/>
  <c r="S21" i="39"/>
  <c r="T21" i="39" s="1"/>
  <c r="K21" i="39"/>
  <c r="S20" i="39"/>
  <c r="T20" i="39" s="1"/>
  <c r="S19" i="39"/>
  <c r="T19" i="39" s="1"/>
  <c r="K19" i="39"/>
  <c r="S18" i="39"/>
  <c r="T18" i="39" s="1"/>
  <c r="K18" i="39"/>
  <c r="S17" i="39"/>
  <c r="T17" i="39" s="1"/>
  <c r="K17" i="39"/>
  <c r="S16" i="39"/>
  <c r="T16" i="39" s="1"/>
  <c r="K16" i="39"/>
  <c r="S15" i="39"/>
  <c r="T15" i="39" s="1"/>
  <c r="K15" i="39"/>
  <c r="S58" i="38"/>
  <c r="T58" i="38" s="1"/>
  <c r="K58" i="38"/>
  <c r="S57" i="38"/>
  <c r="T57" i="38" s="1"/>
  <c r="K57" i="38"/>
  <c r="S56" i="38"/>
  <c r="T56" i="38" s="1"/>
  <c r="K56" i="38"/>
  <c r="S55" i="38"/>
  <c r="T55" i="38" s="1"/>
  <c r="K55" i="38"/>
  <c r="S54" i="38"/>
  <c r="T54" i="38" s="1"/>
  <c r="K54" i="38"/>
  <c r="S53" i="38"/>
  <c r="T53" i="38" s="1"/>
  <c r="K53" i="38"/>
  <c r="S52" i="38"/>
  <c r="T52" i="38" s="1"/>
  <c r="K52" i="38"/>
  <c r="S51" i="38"/>
  <c r="T51" i="38" s="1"/>
  <c r="K51" i="38"/>
  <c r="S50" i="38"/>
  <c r="T50" i="38" s="1"/>
  <c r="K50" i="38"/>
  <c r="S48" i="38"/>
  <c r="T48" i="38" s="1"/>
  <c r="K48" i="38"/>
  <c r="S47" i="38"/>
  <c r="T47" i="38" s="1"/>
  <c r="S46" i="38"/>
  <c r="T46" i="38" s="1"/>
  <c r="K46" i="38"/>
  <c r="S45" i="38"/>
  <c r="T45" i="38" s="1"/>
  <c r="K45" i="38"/>
  <c r="S44" i="38"/>
  <c r="T44" i="38" s="1"/>
  <c r="K44" i="38"/>
  <c r="S43" i="38"/>
  <c r="T43" i="38" s="1"/>
  <c r="K43" i="38"/>
  <c r="S42" i="38"/>
  <c r="T42" i="38" s="1"/>
  <c r="K42" i="38"/>
  <c r="S41" i="38"/>
  <c r="T41" i="38" s="1"/>
  <c r="K41" i="38"/>
  <c r="S40" i="38"/>
  <c r="T40" i="38" s="1"/>
  <c r="K40" i="38"/>
  <c r="S39" i="38"/>
  <c r="T39" i="38" s="1"/>
  <c r="K39" i="38"/>
  <c r="S38" i="38"/>
  <c r="T38" i="38" s="1"/>
  <c r="K38" i="38"/>
  <c r="S37" i="38"/>
  <c r="T37" i="38" s="1"/>
  <c r="K37" i="38"/>
  <c r="S36" i="38"/>
  <c r="T36" i="38" s="1"/>
  <c r="S35" i="38"/>
  <c r="T35" i="38" s="1"/>
  <c r="K35" i="38"/>
  <c r="S34" i="38"/>
  <c r="T34" i="38" s="1"/>
  <c r="K34" i="38"/>
  <c r="S33" i="38"/>
  <c r="T33" i="38" s="1"/>
  <c r="K33" i="38"/>
  <c r="S32" i="38"/>
  <c r="T32" i="38" s="1"/>
  <c r="K32" i="38"/>
  <c r="S30" i="38"/>
  <c r="T30" i="38" s="1"/>
  <c r="K30" i="38"/>
  <c r="S29" i="38"/>
  <c r="T29" i="38" s="1"/>
  <c r="K29" i="38"/>
  <c r="S28" i="38"/>
  <c r="T28" i="38" s="1"/>
  <c r="K28" i="38"/>
  <c r="S27" i="38"/>
  <c r="T27" i="38" s="1"/>
  <c r="K27" i="38"/>
  <c r="S25" i="38"/>
  <c r="T25" i="38" s="1"/>
  <c r="K25" i="38"/>
  <c r="S31" i="38"/>
  <c r="T31" i="38" s="1"/>
  <c r="S24" i="38"/>
  <c r="T24" i="38" s="1"/>
  <c r="K24" i="38"/>
  <c r="S22" i="38"/>
  <c r="T22" i="38" s="1"/>
  <c r="K22" i="38"/>
  <c r="S21" i="38"/>
  <c r="T21" i="38" s="1"/>
  <c r="K21" i="38"/>
  <c r="S20" i="38"/>
  <c r="T20" i="38" s="1"/>
  <c r="K20" i="38"/>
  <c r="S19" i="38"/>
  <c r="T19" i="38" s="1"/>
  <c r="K19" i="38"/>
  <c r="S18" i="38"/>
  <c r="T18" i="38" s="1"/>
  <c r="S17" i="38"/>
  <c r="T17" i="38" s="1"/>
  <c r="K17" i="38"/>
  <c r="S15" i="38"/>
  <c r="T15" i="38" s="1"/>
  <c r="K15" i="38"/>
  <c r="S16" i="38"/>
  <c r="T16" i="38" s="1"/>
  <c r="K16" i="38"/>
  <c r="R17" i="37"/>
  <c r="Q17" i="37"/>
  <c r="P17" i="37"/>
  <c r="O17" i="37"/>
  <c r="N17" i="37"/>
  <c r="M17" i="37"/>
  <c r="L17" i="37"/>
  <c r="J17" i="37"/>
  <c r="D17" i="37"/>
  <c r="C17" i="37"/>
  <c r="S15" i="37"/>
  <c r="S17" i="37" s="1"/>
  <c r="K17" i="37"/>
  <c r="R39" i="36"/>
  <c r="Q39" i="36"/>
  <c r="P39" i="36"/>
  <c r="O39" i="36"/>
  <c r="N39" i="36"/>
  <c r="M39" i="36"/>
  <c r="L39" i="36"/>
  <c r="D39" i="36"/>
  <c r="S37" i="36"/>
  <c r="S36" i="36"/>
  <c r="S34" i="36"/>
  <c r="S33" i="36"/>
  <c r="S32" i="36"/>
  <c r="S31" i="36"/>
  <c r="S30" i="36"/>
  <c r="S29" i="36"/>
  <c r="S28" i="36"/>
  <c r="S27" i="36"/>
  <c r="S26" i="36"/>
  <c r="S25" i="36"/>
  <c r="S24" i="36"/>
  <c r="S23" i="36"/>
  <c r="S22" i="36"/>
  <c r="S21" i="36"/>
  <c r="S20" i="36"/>
  <c r="S19" i="36"/>
  <c r="S18" i="36"/>
  <c r="S17" i="36"/>
  <c r="S16" i="36"/>
  <c r="S15" i="36"/>
  <c r="K15" i="36"/>
  <c r="R40" i="35"/>
  <c r="Q40" i="35"/>
  <c r="P40" i="35"/>
  <c r="O40" i="35"/>
  <c r="N40" i="35"/>
  <c r="M40" i="35"/>
  <c r="L40" i="35"/>
  <c r="C40" i="35"/>
  <c r="S38" i="35"/>
  <c r="S37" i="35"/>
  <c r="S36" i="35"/>
  <c r="S35" i="35"/>
  <c r="S34" i="35"/>
  <c r="S33" i="35"/>
  <c r="S32" i="35"/>
  <c r="S31" i="35"/>
  <c r="S30" i="35"/>
  <c r="S29" i="35"/>
  <c r="S28" i="35"/>
  <c r="S27" i="35"/>
  <c r="S26" i="35"/>
  <c r="S25" i="35"/>
  <c r="S24" i="35"/>
  <c r="S23" i="35"/>
  <c r="S22" i="35"/>
  <c r="S21" i="35"/>
  <c r="S20" i="35"/>
  <c r="S17" i="35"/>
  <c r="S19" i="35"/>
  <c r="S18" i="35"/>
  <c r="S16" i="35"/>
  <c r="S15" i="35"/>
  <c r="C28" i="34"/>
  <c r="D28" i="34"/>
  <c r="S26" i="34"/>
  <c r="K26" i="34"/>
  <c r="K93" i="34" s="1"/>
  <c r="S25" i="34"/>
  <c r="S24" i="34"/>
  <c r="T24" i="34" s="1"/>
  <c r="K24" i="34"/>
  <c r="S22" i="34"/>
  <c r="T22" i="34" s="1"/>
  <c r="K22" i="34"/>
  <c r="S21" i="34"/>
  <c r="T21" i="34" s="1"/>
  <c r="K21" i="34"/>
  <c r="S20" i="34"/>
  <c r="T20" i="34" s="1"/>
  <c r="K20" i="34"/>
  <c r="S19" i="34"/>
  <c r="T19" i="34" s="1"/>
  <c r="K19" i="34"/>
  <c r="S18" i="34"/>
  <c r="T18" i="34" s="1"/>
  <c r="K18" i="34"/>
  <c r="S17" i="34"/>
  <c r="T17" i="34" s="1"/>
  <c r="K17" i="34"/>
  <c r="S15" i="34"/>
  <c r="T15" i="34" s="1"/>
  <c r="K15" i="34"/>
  <c r="S16" i="34"/>
  <c r="T16" i="34" s="1"/>
  <c r="K16" i="34"/>
  <c r="S23" i="34"/>
  <c r="T23" i="34" s="1"/>
  <c r="K23" i="34"/>
  <c r="R31" i="33"/>
  <c r="Q31" i="33"/>
  <c r="P31" i="33"/>
  <c r="O31" i="33"/>
  <c r="N31" i="33"/>
  <c r="M31" i="33"/>
  <c r="L31" i="33"/>
  <c r="D31" i="33"/>
  <c r="J11" i="51" s="1"/>
  <c r="C31" i="33"/>
  <c r="I11" i="51" s="1"/>
  <c r="S29" i="33"/>
  <c r="T29" i="33" s="1"/>
  <c r="S22" i="33"/>
  <c r="T22" i="33" s="1"/>
  <c r="S28" i="33"/>
  <c r="T28" i="33" s="1"/>
  <c r="S27" i="33"/>
  <c r="T27" i="33" s="1"/>
  <c r="S26" i="33"/>
  <c r="T26" i="33" s="1"/>
  <c r="S25" i="33"/>
  <c r="S24" i="33"/>
  <c r="S23" i="33"/>
  <c r="S21" i="33"/>
  <c r="T21" i="33" s="1"/>
  <c r="S20" i="33"/>
  <c r="S19" i="33"/>
  <c r="T19" i="33" s="1"/>
  <c r="S18" i="33"/>
  <c r="S17" i="33"/>
  <c r="S74" i="32"/>
  <c r="S73" i="32"/>
  <c r="T73" i="32" s="1"/>
  <c r="S72" i="32"/>
  <c r="T72" i="32" s="1"/>
  <c r="S71" i="32"/>
  <c r="T71" i="32" s="1"/>
  <c r="R76" i="32"/>
  <c r="Q76" i="32"/>
  <c r="P76" i="32"/>
  <c r="O76" i="32"/>
  <c r="N76" i="32"/>
  <c r="M76" i="32"/>
  <c r="L76" i="32"/>
  <c r="D76" i="32"/>
  <c r="J10" i="51" s="1"/>
  <c r="C76" i="32"/>
  <c r="I10" i="51" s="1"/>
  <c r="S70" i="32"/>
  <c r="T70" i="32" s="1"/>
  <c r="S69" i="32"/>
  <c r="T69" i="32" s="1"/>
  <c r="S68" i="32"/>
  <c r="T68" i="32" s="1"/>
  <c r="S67" i="32"/>
  <c r="T67" i="32" s="1"/>
  <c r="S66" i="32"/>
  <c r="T66" i="32" s="1"/>
  <c r="S65" i="32"/>
  <c r="T65" i="32" s="1"/>
  <c r="S64" i="32"/>
  <c r="T64" i="32" s="1"/>
  <c r="S63" i="32"/>
  <c r="T63" i="32" s="1"/>
  <c r="S62" i="32"/>
  <c r="T62" i="32" s="1"/>
  <c r="S61" i="32"/>
  <c r="T61" i="32" s="1"/>
  <c r="S59" i="32"/>
  <c r="T59" i="32" s="1"/>
  <c r="S58" i="32"/>
  <c r="T58" i="32" s="1"/>
  <c r="S57" i="32"/>
  <c r="T57" i="32" s="1"/>
  <c r="S56" i="32"/>
  <c r="T56" i="32" s="1"/>
  <c r="S55" i="32"/>
  <c r="T55" i="32" s="1"/>
  <c r="S54" i="32"/>
  <c r="T54" i="32" s="1"/>
  <c r="S53" i="32"/>
  <c r="T53" i="32" s="1"/>
  <c r="S51" i="32"/>
  <c r="T51" i="32" s="1"/>
  <c r="S52" i="32"/>
  <c r="T52" i="32" s="1"/>
  <c r="S50" i="32"/>
  <c r="T50" i="32" s="1"/>
  <c r="S49" i="32"/>
  <c r="T49" i="32" s="1"/>
  <c r="S48" i="32"/>
  <c r="T48" i="32" s="1"/>
  <c r="S47" i="32"/>
  <c r="T47" i="32" s="1"/>
  <c r="S46" i="32"/>
  <c r="T46" i="32" s="1"/>
  <c r="S45" i="32"/>
  <c r="T45" i="32" s="1"/>
  <c r="S60" i="32"/>
  <c r="T60" i="32" s="1"/>
  <c r="S44" i="32"/>
  <c r="T44" i="32" s="1"/>
  <c r="S43" i="32"/>
  <c r="T43" i="32" s="1"/>
  <c r="S42" i="32"/>
  <c r="T42" i="32" s="1"/>
  <c r="S40" i="32"/>
  <c r="T40" i="32" s="1"/>
  <c r="S39" i="32"/>
  <c r="T39" i="32" s="1"/>
  <c r="S38" i="32"/>
  <c r="T38" i="32" s="1"/>
  <c r="S37" i="32"/>
  <c r="T37" i="32" s="1"/>
  <c r="S36" i="32"/>
  <c r="T36" i="32" s="1"/>
  <c r="S35" i="32"/>
  <c r="T35" i="32" s="1"/>
  <c r="S34" i="32"/>
  <c r="T34" i="32" s="1"/>
  <c r="S33" i="32"/>
  <c r="T33" i="32" s="1"/>
  <c r="S32" i="32"/>
  <c r="T32" i="32" s="1"/>
  <c r="S31" i="32"/>
  <c r="T31" i="32" s="1"/>
  <c r="S30" i="32"/>
  <c r="T30" i="32" s="1"/>
  <c r="S29" i="32"/>
  <c r="T29" i="32" s="1"/>
  <c r="S27" i="32"/>
  <c r="T27" i="32" s="1"/>
  <c r="S26" i="32"/>
  <c r="T26" i="32" s="1"/>
  <c r="S25" i="32"/>
  <c r="T25" i="32" s="1"/>
  <c r="S24" i="32"/>
  <c r="T24" i="32" s="1"/>
  <c r="S23" i="32"/>
  <c r="T23" i="32" s="1"/>
  <c r="S22" i="32"/>
  <c r="T22" i="32" s="1"/>
  <c r="S21" i="32"/>
  <c r="T21" i="32" s="1"/>
  <c r="S20" i="32"/>
  <c r="T20" i="32" s="1"/>
  <c r="S19" i="32"/>
  <c r="T19" i="32" s="1"/>
  <c r="S18" i="32"/>
  <c r="T18" i="32" s="1"/>
  <c r="S17" i="32"/>
  <c r="T17" i="32" s="1"/>
  <c r="S15" i="32"/>
  <c r="T15" i="32" s="1"/>
  <c r="S72" i="31"/>
  <c r="T72" i="31" s="1"/>
  <c r="K72" i="31"/>
  <c r="S71" i="31"/>
  <c r="T71" i="31" s="1"/>
  <c r="K71" i="31"/>
  <c r="S70" i="31"/>
  <c r="T70" i="31" s="1"/>
  <c r="K70" i="31"/>
  <c r="S69" i="31"/>
  <c r="T69" i="31" s="1"/>
  <c r="K69" i="31"/>
  <c r="S68" i="31"/>
  <c r="T68" i="31" s="1"/>
  <c r="K68" i="31"/>
  <c r="S67" i="31"/>
  <c r="T67" i="31" s="1"/>
  <c r="K67" i="31"/>
  <c r="S66" i="31"/>
  <c r="T66" i="31" s="1"/>
  <c r="K66" i="31"/>
  <c r="S65" i="31"/>
  <c r="T65" i="31" s="1"/>
  <c r="K65" i="31"/>
  <c r="S64" i="31"/>
  <c r="T64" i="31" s="1"/>
  <c r="K64" i="31"/>
  <c r="S63" i="31"/>
  <c r="T63" i="31" s="1"/>
  <c r="K63" i="31"/>
  <c r="S62" i="31"/>
  <c r="T62" i="31" s="1"/>
  <c r="K62" i="31"/>
  <c r="S61" i="31"/>
  <c r="T61" i="31" s="1"/>
  <c r="K61" i="31"/>
  <c r="S60" i="31"/>
  <c r="T60" i="31" s="1"/>
  <c r="K60" i="31"/>
  <c r="S59" i="31"/>
  <c r="T59" i="31" s="1"/>
  <c r="K59" i="31"/>
  <c r="S58" i="31"/>
  <c r="T58" i="31" s="1"/>
  <c r="K58" i="31"/>
  <c r="S57" i="31"/>
  <c r="T57" i="31" s="1"/>
  <c r="K57" i="31"/>
  <c r="S56" i="31"/>
  <c r="T56" i="31" s="1"/>
  <c r="K56" i="31"/>
  <c r="S55" i="31"/>
  <c r="T55" i="31" s="1"/>
  <c r="K55" i="31"/>
  <c r="S54" i="31"/>
  <c r="T54" i="31" s="1"/>
  <c r="K54" i="31"/>
  <c r="S53" i="31"/>
  <c r="T53" i="31" s="1"/>
  <c r="K53" i="31"/>
  <c r="S52" i="31"/>
  <c r="T52" i="31" s="1"/>
  <c r="K52" i="31"/>
  <c r="S51" i="31"/>
  <c r="T51" i="31" s="1"/>
  <c r="K51" i="31"/>
  <c r="S50" i="31"/>
  <c r="T50" i="31" s="1"/>
  <c r="K50" i="31"/>
  <c r="S49" i="31"/>
  <c r="T49" i="31" s="1"/>
  <c r="K49" i="31"/>
  <c r="R74" i="31"/>
  <c r="Q74" i="31"/>
  <c r="P74" i="31"/>
  <c r="O74" i="31"/>
  <c r="N74" i="31"/>
  <c r="M74" i="31"/>
  <c r="L74" i="31"/>
  <c r="S48" i="31"/>
  <c r="T48" i="31" s="1"/>
  <c r="K48" i="31"/>
  <c r="S47" i="31"/>
  <c r="T47" i="31" s="1"/>
  <c r="K47" i="31"/>
  <c r="S46" i="31"/>
  <c r="T46" i="31" s="1"/>
  <c r="K46" i="31"/>
  <c r="S45" i="31"/>
  <c r="T45" i="31" s="1"/>
  <c r="K45" i="31"/>
  <c r="S44" i="31"/>
  <c r="T44" i="31" s="1"/>
  <c r="K44" i="31"/>
  <c r="S43" i="31"/>
  <c r="T43" i="31" s="1"/>
  <c r="K43" i="31"/>
  <c r="S42" i="31"/>
  <c r="T42" i="31" s="1"/>
  <c r="K42" i="31"/>
  <c r="S41" i="31"/>
  <c r="T41" i="31" s="1"/>
  <c r="K41" i="31"/>
  <c r="S40" i="31"/>
  <c r="T40" i="31" s="1"/>
  <c r="K40" i="31"/>
  <c r="S39" i="31"/>
  <c r="T39" i="31" s="1"/>
  <c r="K39" i="31"/>
  <c r="S38" i="31"/>
  <c r="T38" i="31" s="1"/>
  <c r="K38" i="31"/>
  <c r="S37" i="31"/>
  <c r="T37" i="31" s="1"/>
  <c r="K37" i="31"/>
  <c r="S36" i="31"/>
  <c r="T36" i="31" s="1"/>
  <c r="K36" i="31"/>
  <c r="S35" i="31"/>
  <c r="T35" i="31" s="1"/>
  <c r="K35" i="31"/>
  <c r="S34" i="31"/>
  <c r="T34" i="31" s="1"/>
  <c r="K34" i="31"/>
  <c r="S32" i="31"/>
  <c r="T32" i="31" s="1"/>
  <c r="K32" i="31"/>
  <c r="S31" i="31"/>
  <c r="T31" i="31" s="1"/>
  <c r="K31" i="31"/>
  <c r="S30" i="31"/>
  <c r="T30" i="31" s="1"/>
  <c r="K30" i="31"/>
  <c r="S29" i="31"/>
  <c r="T29" i="31" s="1"/>
  <c r="K29" i="31"/>
  <c r="S28" i="31"/>
  <c r="T28" i="31" s="1"/>
  <c r="K28" i="31"/>
  <c r="S27" i="31"/>
  <c r="T27" i="31" s="1"/>
  <c r="S26" i="31"/>
  <c r="T26" i="31" s="1"/>
  <c r="K26" i="31"/>
  <c r="S25" i="31"/>
  <c r="T25" i="31" s="1"/>
  <c r="K25" i="31"/>
  <c r="S24" i="31"/>
  <c r="T24" i="31" s="1"/>
  <c r="K24" i="31"/>
  <c r="S23" i="31"/>
  <c r="T23" i="31" s="1"/>
  <c r="K23" i="31"/>
  <c r="S22" i="31"/>
  <c r="K106" i="31"/>
  <c r="S21" i="31"/>
  <c r="T21" i="31" s="1"/>
  <c r="K21" i="31"/>
  <c r="S20" i="31"/>
  <c r="T20" i="31" s="1"/>
  <c r="K20" i="31"/>
  <c r="S19" i="31"/>
  <c r="T19" i="31" s="1"/>
  <c r="K19" i="31"/>
  <c r="S18" i="31"/>
  <c r="T18" i="31" s="1"/>
  <c r="K18" i="31"/>
  <c r="S17" i="31"/>
  <c r="T17" i="31" s="1"/>
  <c r="K17" i="31"/>
  <c r="S16" i="31"/>
  <c r="T16" i="31" s="1"/>
  <c r="K16" i="31"/>
  <c r="D48" i="30"/>
  <c r="J8" i="51" s="1"/>
  <c r="S46" i="30"/>
  <c r="S45" i="30"/>
  <c r="S44" i="30"/>
  <c r="S43" i="30"/>
  <c r="S42" i="30"/>
  <c r="R48" i="30"/>
  <c r="Q48" i="30"/>
  <c r="P48" i="30"/>
  <c r="O48" i="30"/>
  <c r="N48" i="30"/>
  <c r="M48" i="30"/>
  <c r="L48" i="30"/>
  <c r="S41" i="30"/>
  <c r="S40" i="30"/>
  <c r="S39" i="30"/>
  <c r="S38" i="30"/>
  <c r="T38" i="30"/>
  <c r="S37" i="30"/>
  <c r="S36" i="30"/>
  <c r="T36" i="30" s="1"/>
  <c r="S35" i="30"/>
  <c r="S34" i="30"/>
  <c r="S33" i="30"/>
  <c r="S32" i="30"/>
  <c r="S65" i="30"/>
  <c r="S31" i="30"/>
  <c r="S30" i="30"/>
  <c r="S29" i="30"/>
  <c r="S28" i="30"/>
  <c r="S27" i="30"/>
  <c r="S26" i="30"/>
  <c r="S25" i="30"/>
  <c r="S24" i="30"/>
  <c r="S23" i="30"/>
  <c r="S22" i="30"/>
  <c r="S21" i="30"/>
  <c r="S20" i="30"/>
  <c r="S19" i="30"/>
  <c r="S18" i="30"/>
  <c r="S17" i="30"/>
  <c r="S16" i="30"/>
  <c r="K16" i="30"/>
  <c r="K15" i="29"/>
  <c r="S44" i="29"/>
  <c r="T44" i="29" s="1"/>
  <c r="K44" i="29"/>
  <c r="S43" i="29"/>
  <c r="T43" i="29" s="1"/>
  <c r="K43" i="29"/>
  <c r="S42" i="29"/>
  <c r="T42" i="29" s="1"/>
  <c r="K42" i="29"/>
  <c r="S41" i="29"/>
  <c r="T41" i="29" s="1"/>
  <c r="K41" i="29"/>
  <c r="S40" i="29"/>
  <c r="T40" i="29" s="1"/>
  <c r="K40" i="29"/>
  <c r="S39" i="29"/>
  <c r="T39" i="29" s="1"/>
  <c r="K39" i="29"/>
  <c r="S38" i="29"/>
  <c r="T38" i="29" s="1"/>
  <c r="K38" i="29"/>
  <c r="S37" i="29"/>
  <c r="T37" i="29" s="1"/>
  <c r="K37" i="29"/>
  <c r="S36" i="29"/>
  <c r="T36" i="29" s="1"/>
  <c r="K36" i="29"/>
  <c r="S35" i="29"/>
  <c r="T35" i="29" s="1"/>
  <c r="K35" i="29"/>
  <c r="S34" i="29"/>
  <c r="T34" i="29" s="1"/>
  <c r="K34" i="29"/>
  <c r="S33" i="29"/>
  <c r="T33" i="29" s="1"/>
  <c r="K33" i="29"/>
  <c r="R46" i="29"/>
  <c r="Q46" i="29"/>
  <c r="P46" i="29"/>
  <c r="O46" i="29"/>
  <c r="N46" i="29"/>
  <c r="M46" i="29"/>
  <c r="L46" i="29"/>
  <c r="S32" i="29"/>
  <c r="T32" i="29" s="1"/>
  <c r="K32" i="29"/>
  <c r="S31" i="29"/>
  <c r="T31" i="29" s="1"/>
  <c r="K31" i="29"/>
  <c r="S30" i="29"/>
  <c r="T30" i="29" s="1"/>
  <c r="K30" i="29"/>
  <c r="S29" i="29"/>
  <c r="T29" i="29" s="1"/>
  <c r="K29" i="29"/>
  <c r="S28" i="29"/>
  <c r="T28" i="29" s="1"/>
  <c r="K28" i="29"/>
  <c r="S26" i="29"/>
  <c r="T26" i="29" s="1"/>
  <c r="K26" i="29"/>
  <c r="S27" i="29"/>
  <c r="T27" i="29" s="1"/>
  <c r="K27" i="29"/>
  <c r="S25" i="29"/>
  <c r="T25" i="29" s="1"/>
  <c r="K25" i="29"/>
  <c r="S24" i="29"/>
  <c r="T24" i="29" s="1"/>
  <c r="K24" i="29"/>
  <c r="S23" i="29"/>
  <c r="T23" i="29" s="1"/>
  <c r="K23" i="29"/>
  <c r="S22" i="29"/>
  <c r="T22" i="29" s="1"/>
  <c r="K22" i="29"/>
  <c r="S21" i="29"/>
  <c r="T21" i="29" s="1"/>
  <c r="K21" i="29"/>
  <c r="S18" i="29"/>
  <c r="T18" i="29" s="1"/>
  <c r="K18" i="29"/>
  <c r="S17" i="29"/>
  <c r="T17" i="29" s="1"/>
  <c r="K81" i="29"/>
  <c r="S16" i="29"/>
  <c r="T16" i="29" s="1"/>
  <c r="K16" i="29"/>
  <c r="S15" i="29"/>
  <c r="T15" i="29" s="1"/>
  <c r="S30" i="28"/>
  <c r="T30" i="28" s="1"/>
  <c r="K30" i="28"/>
  <c r="R32" i="28"/>
  <c r="Q32" i="28"/>
  <c r="P32" i="28"/>
  <c r="O32" i="28"/>
  <c r="N32" i="28"/>
  <c r="M32" i="28"/>
  <c r="L32" i="28"/>
  <c r="S29" i="28"/>
  <c r="T29" i="28" s="1"/>
  <c r="K29" i="28"/>
  <c r="S28" i="28"/>
  <c r="T28" i="28" s="1"/>
  <c r="K28" i="28"/>
  <c r="S27" i="28"/>
  <c r="T27" i="28" s="1"/>
  <c r="K27" i="28"/>
  <c r="S26" i="28"/>
  <c r="T26" i="28" s="1"/>
  <c r="K26" i="28"/>
  <c r="S25" i="28"/>
  <c r="T25" i="28" s="1"/>
  <c r="K25" i="28"/>
  <c r="S24" i="28"/>
  <c r="T24" i="28" s="1"/>
  <c r="K24" i="28"/>
  <c r="S23" i="28"/>
  <c r="T23" i="28" s="1"/>
  <c r="K23" i="28"/>
  <c r="S22" i="28"/>
  <c r="T22" i="28" s="1"/>
  <c r="K22" i="28"/>
  <c r="S21" i="28"/>
  <c r="T21" i="28" s="1"/>
  <c r="K21" i="28"/>
  <c r="S20" i="28"/>
  <c r="T20" i="28" s="1"/>
  <c r="K20" i="28"/>
  <c r="S19" i="28"/>
  <c r="T19" i="28" s="1"/>
  <c r="K19" i="28"/>
  <c r="S18" i="28"/>
  <c r="T18" i="28" s="1"/>
  <c r="S17" i="28"/>
  <c r="T17" i="28" s="1"/>
  <c r="K17" i="28"/>
  <c r="S16" i="28"/>
  <c r="T16" i="28" s="1"/>
  <c r="S15" i="28"/>
  <c r="S64" i="28" s="1"/>
  <c r="S31" i="27"/>
  <c r="S30" i="27"/>
  <c r="R33" i="27"/>
  <c r="Q33" i="27"/>
  <c r="P33" i="27"/>
  <c r="O33" i="27"/>
  <c r="N33" i="27"/>
  <c r="M33" i="27"/>
  <c r="L33" i="27"/>
  <c r="S29" i="27"/>
  <c r="S28" i="27"/>
  <c r="S26" i="27"/>
  <c r="S27" i="27"/>
  <c r="S25" i="27"/>
  <c r="S24" i="27"/>
  <c r="S23" i="27"/>
  <c r="S22" i="27"/>
  <c r="S21" i="27"/>
  <c r="S18" i="27"/>
  <c r="S17" i="27"/>
  <c r="S16" i="27"/>
  <c r="S15" i="27"/>
  <c r="K15" i="27"/>
  <c r="K33" i="27" s="1"/>
  <c r="C34" i="26"/>
  <c r="I4" i="51" s="1"/>
  <c r="R34" i="26"/>
  <c r="Q34" i="26"/>
  <c r="P34" i="26"/>
  <c r="O34" i="26"/>
  <c r="N34" i="26"/>
  <c r="M34" i="26"/>
  <c r="L34" i="26"/>
  <c r="D34" i="26"/>
  <c r="J4" i="51" s="1"/>
  <c r="S32" i="26"/>
  <c r="T32" i="26" s="1"/>
  <c r="K32" i="26"/>
  <c r="S31" i="26"/>
  <c r="T31" i="26" s="1"/>
  <c r="K31" i="26"/>
  <c r="S30" i="26"/>
  <c r="T30" i="26" s="1"/>
  <c r="K30" i="26"/>
  <c r="S20" i="26"/>
  <c r="T20" i="26" s="1"/>
  <c r="S29" i="26"/>
  <c r="T29" i="26" s="1"/>
  <c r="K29" i="26"/>
  <c r="S27" i="26"/>
  <c r="T27" i="26" s="1"/>
  <c r="K27" i="26"/>
  <c r="S25" i="26"/>
  <c r="T25" i="26" s="1"/>
  <c r="K25" i="26"/>
  <c r="S24" i="26"/>
  <c r="T24" i="26" s="1"/>
  <c r="K24" i="26"/>
  <c r="S23" i="26"/>
  <c r="T23" i="26" s="1"/>
  <c r="S19" i="26"/>
  <c r="T19" i="26" s="1"/>
  <c r="K19" i="26"/>
  <c r="S18" i="26"/>
  <c r="T18" i="26" s="1"/>
  <c r="K18" i="26"/>
  <c r="S17" i="26"/>
  <c r="T17" i="26" s="1"/>
  <c r="K17" i="26"/>
  <c r="S16" i="26"/>
  <c r="T16" i="26" s="1"/>
  <c r="K16" i="26"/>
  <c r="S15" i="26"/>
  <c r="T15" i="26" s="1"/>
  <c r="K15" i="26"/>
  <c r="R36" i="25"/>
  <c r="R68" i="25" s="1"/>
  <c r="Q36" i="25"/>
  <c r="Q68" i="25" s="1"/>
  <c r="P36" i="25"/>
  <c r="P68" i="25" s="1"/>
  <c r="O36" i="25"/>
  <c r="O68" i="25" s="1"/>
  <c r="N36" i="25"/>
  <c r="N68" i="25" s="1"/>
  <c r="M36" i="25"/>
  <c r="M68" i="25" s="1"/>
  <c r="L36" i="25"/>
  <c r="L68" i="25" s="1"/>
  <c r="S33" i="25"/>
  <c r="T33" i="25" s="1"/>
  <c r="K33" i="25"/>
  <c r="S32" i="25"/>
  <c r="T32" i="25" s="1"/>
  <c r="K32" i="25"/>
  <c r="S31" i="25"/>
  <c r="T31" i="25" s="1"/>
  <c r="K31" i="25"/>
  <c r="S30" i="25"/>
  <c r="T30" i="25" s="1"/>
  <c r="K30" i="25"/>
  <c r="S29" i="25"/>
  <c r="T29" i="25" s="1"/>
  <c r="K29" i="25"/>
  <c r="S28" i="25"/>
  <c r="T28" i="25" s="1"/>
  <c r="K28" i="25"/>
  <c r="S27" i="25"/>
  <c r="T27" i="25" s="1"/>
  <c r="K27" i="25"/>
  <c r="S26" i="25"/>
  <c r="T26" i="25" s="1"/>
  <c r="K26" i="25"/>
  <c r="S25" i="25"/>
  <c r="T25" i="25" s="1"/>
  <c r="K25" i="25"/>
  <c r="S24" i="25"/>
  <c r="T24" i="25" s="1"/>
  <c r="K24" i="25"/>
  <c r="S23" i="25"/>
  <c r="T23" i="25" s="1"/>
  <c r="K23" i="25"/>
  <c r="S20" i="25"/>
  <c r="T20" i="25" s="1"/>
  <c r="K20" i="25"/>
  <c r="S19" i="25"/>
  <c r="T19" i="25" s="1"/>
  <c r="K19" i="25"/>
  <c r="S18" i="25"/>
  <c r="T18" i="25" s="1"/>
  <c r="K18" i="25"/>
  <c r="S16" i="25"/>
  <c r="T16" i="25" s="1"/>
  <c r="K16" i="25"/>
  <c r="S39" i="24"/>
  <c r="T39" i="24" s="1"/>
  <c r="K39" i="24"/>
  <c r="S38" i="24"/>
  <c r="T38" i="24" s="1"/>
  <c r="R41" i="24"/>
  <c r="Q41" i="24"/>
  <c r="P41" i="24"/>
  <c r="O41" i="24"/>
  <c r="N41" i="24"/>
  <c r="M41" i="24"/>
  <c r="L41" i="24"/>
  <c r="S37" i="24"/>
  <c r="T37" i="24" s="1"/>
  <c r="K37" i="24"/>
  <c r="S36" i="24"/>
  <c r="T36" i="24" s="1"/>
  <c r="K73" i="24"/>
  <c r="S35" i="24"/>
  <c r="T35" i="24" s="1"/>
  <c r="K35" i="24"/>
  <c r="S34" i="24"/>
  <c r="T34" i="24" s="1"/>
  <c r="K34" i="24"/>
  <c r="S33" i="24"/>
  <c r="T33" i="24" s="1"/>
  <c r="K33" i="24"/>
  <c r="S32" i="24"/>
  <c r="T32" i="24" s="1"/>
  <c r="K32" i="24"/>
  <c r="S31" i="24"/>
  <c r="T31" i="24" s="1"/>
  <c r="K31" i="24"/>
  <c r="S30" i="24"/>
  <c r="T30" i="24" s="1"/>
  <c r="K30" i="24"/>
  <c r="S29" i="24"/>
  <c r="T29" i="24" s="1"/>
  <c r="K29" i="24"/>
  <c r="S28" i="24"/>
  <c r="T28" i="24" s="1"/>
  <c r="K28" i="24"/>
  <c r="S27" i="24"/>
  <c r="T27" i="24" s="1"/>
  <c r="K27" i="24"/>
  <c r="S16" i="24"/>
  <c r="T16" i="24" s="1"/>
  <c r="K16" i="24"/>
  <c r="S26" i="24"/>
  <c r="T26" i="24" s="1"/>
  <c r="K26" i="24"/>
  <c r="S25" i="24"/>
  <c r="T25" i="24" s="1"/>
  <c r="K25" i="24"/>
  <c r="S24" i="24"/>
  <c r="T24" i="24" s="1"/>
  <c r="K24" i="24"/>
  <c r="S23" i="24"/>
  <c r="T23" i="24" s="1"/>
  <c r="K23" i="24"/>
  <c r="S22" i="24"/>
  <c r="T22" i="24" s="1"/>
  <c r="K22" i="24"/>
  <c r="S21" i="24"/>
  <c r="T21" i="24" s="1"/>
  <c r="K21" i="24"/>
  <c r="S20" i="24"/>
  <c r="T20" i="24" s="1"/>
  <c r="K20" i="24"/>
  <c r="S19" i="24"/>
  <c r="T19" i="24" s="1"/>
  <c r="K19" i="24"/>
  <c r="S18" i="24"/>
  <c r="T18" i="24" s="1"/>
  <c r="K18" i="24"/>
  <c r="S17" i="24"/>
  <c r="T17" i="24" s="1"/>
  <c r="K17" i="24"/>
  <c r="S15" i="24"/>
  <c r="T15" i="24" s="1"/>
  <c r="K15" i="24"/>
  <c r="D35" i="5"/>
  <c r="J1" i="51" s="1"/>
  <c r="C35" i="5"/>
  <c r="I1" i="51" s="1"/>
  <c r="S33" i="5"/>
  <c r="K33" i="5"/>
  <c r="S32" i="5"/>
  <c r="K32" i="5"/>
  <c r="S31" i="5"/>
  <c r="K31" i="5"/>
  <c r="S30" i="5"/>
  <c r="K30" i="5"/>
  <c r="S29" i="5"/>
  <c r="K29" i="5"/>
  <c r="S28" i="5"/>
  <c r="K28" i="5"/>
  <c r="S27" i="5"/>
  <c r="K27" i="5"/>
  <c r="S26" i="5"/>
  <c r="K26" i="5"/>
  <c r="S52" i="5"/>
  <c r="K52" i="5"/>
  <c r="S24" i="5"/>
  <c r="K24" i="5"/>
  <c r="K16" i="5"/>
  <c r="K17" i="5"/>
  <c r="K18" i="5"/>
  <c r="K19" i="5"/>
  <c r="K20" i="5"/>
  <c r="K21" i="5"/>
  <c r="K22" i="5"/>
  <c r="K23" i="5"/>
  <c r="K25" i="5"/>
  <c r="K34" i="42" l="1"/>
  <c r="S26" i="41"/>
  <c r="K40" i="35"/>
  <c r="T40" i="39"/>
  <c r="T41" i="24"/>
  <c r="K48" i="30"/>
  <c r="J20" i="51"/>
  <c r="T15" i="36"/>
  <c r="K39" i="36"/>
  <c r="C71" i="44"/>
  <c r="I33" i="51"/>
  <c r="D71" i="44"/>
  <c r="J33" i="51"/>
  <c r="K39" i="44"/>
  <c r="K71" i="44" s="1"/>
  <c r="T25" i="43"/>
  <c r="T27" i="43"/>
  <c r="T34" i="43"/>
  <c r="S71" i="39"/>
  <c r="K40" i="39"/>
  <c r="T15" i="28"/>
  <c r="T64" i="28" s="1"/>
  <c r="K50" i="40"/>
  <c r="S93" i="34"/>
  <c r="T26" i="34"/>
  <c r="T93" i="34" s="1"/>
  <c r="S61" i="34"/>
  <c r="T25" i="34"/>
  <c r="T61" i="34" s="1"/>
  <c r="K107" i="32"/>
  <c r="S107" i="32"/>
  <c r="S106" i="31"/>
  <c r="T22" i="31"/>
  <c r="K26" i="41"/>
  <c r="K46" i="29"/>
  <c r="T29" i="27"/>
  <c r="T30" i="27"/>
  <c r="K34" i="26"/>
  <c r="K41" i="24"/>
  <c r="S91" i="38"/>
  <c r="K91" i="38"/>
  <c r="K28" i="34"/>
  <c r="S28" i="34"/>
  <c r="K60" i="38"/>
  <c r="K76" i="32"/>
  <c r="S60" i="38"/>
  <c r="K36" i="25"/>
  <c r="K68" i="25" s="1"/>
  <c r="K65" i="26"/>
  <c r="T26" i="43"/>
  <c r="T19" i="41"/>
  <c r="T34" i="35"/>
  <c r="T45" i="40"/>
  <c r="T41" i="43"/>
  <c r="T35" i="43"/>
  <c r="T27" i="5"/>
  <c r="T33" i="5"/>
  <c r="T35" i="30"/>
  <c r="T24" i="33"/>
  <c r="T15" i="35"/>
  <c r="T21" i="35"/>
  <c r="T23" i="35"/>
  <c r="T25" i="35"/>
  <c r="T27" i="35"/>
  <c r="T30" i="35"/>
  <c r="T31" i="27"/>
  <c r="T23" i="27"/>
  <c r="T18" i="30"/>
  <c r="T20" i="30"/>
  <c r="T22" i="30"/>
  <c r="T24" i="30"/>
  <c r="T26" i="30"/>
  <c r="T28" i="30"/>
  <c r="T30" i="30"/>
  <c r="T65" i="30"/>
  <c r="T33" i="30"/>
  <c r="T18" i="40"/>
  <c r="T26" i="40"/>
  <c r="T20" i="41"/>
  <c r="T23" i="41"/>
  <c r="T24" i="42"/>
  <c r="T55" i="42"/>
  <c r="T64" i="42"/>
  <c r="T22" i="43"/>
  <c r="T17" i="41"/>
  <c r="T21" i="41"/>
  <c r="T58" i="42"/>
  <c r="T54" i="42"/>
  <c r="T62" i="42"/>
  <c r="T21" i="43"/>
  <c r="T32" i="43"/>
  <c r="T28" i="27"/>
  <c r="T17" i="30"/>
  <c r="T19" i="30"/>
  <c r="T29" i="30"/>
  <c r="T31" i="30"/>
  <c r="T32" i="30"/>
  <c r="T34" i="30"/>
  <c r="T43" i="30"/>
  <c r="T45" i="30"/>
  <c r="T20" i="33"/>
  <c r="T16" i="35"/>
  <c r="T20" i="35"/>
  <c r="T28" i="35"/>
  <c r="T45" i="43"/>
  <c r="T28" i="43"/>
  <c r="T31" i="43"/>
  <c r="T33" i="43"/>
  <c r="T35" i="44"/>
  <c r="T37" i="44"/>
  <c r="T36" i="44"/>
  <c r="T34" i="44"/>
  <c r="T32" i="44"/>
  <c r="T33" i="44"/>
  <c r="S39" i="44"/>
  <c r="S71" i="44" s="1"/>
  <c r="T15" i="44"/>
  <c r="T16" i="44"/>
  <c r="T19" i="43"/>
  <c r="T40" i="43"/>
  <c r="T42" i="43"/>
  <c r="T20" i="43"/>
  <c r="T24" i="43"/>
  <c r="T66" i="43"/>
  <c r="T18" i="43"/>
  <c r="T37" i="43"/>
  <c r="T39" i="43"/>
  <c r="T46" i="43"/>
  <c r="T44" i="43"/>
  <c r="T15" i="43"/>
  <c r="T43" i="43"/>
  <c r="S50" i="43"/>
  <c r="T38" i="43"/>
  <c r="T48" i="43"/>
  <c r="K50" i="43"/>
  <c r="T53" i="42"/>
  <c r="T52" i="42"/>
  <c r="T57" i="42"/>
  <c r="T60" i="42"/>
  <c r="T61" i="42"/>
  <c r="T63" i="42"/>
  <c r="S34" i="42"/>
  <c r="T20" i="42"/>
  <c r="T25" i="42"/>
  <c r="T15" i="42"/>
  <c r="T23" i="42"/>
  <c r="T27" i="42"/>
  <c r="T24" i="41"/>
  <c r="T22" i="41"/>
  <c r="T16" i="41"/>
  <c r="T15" i="41"/>
  <c r="T18" i="41"/>
  <c r="T19" i="40"/>
  <c r="T21" i="40"/>
  <c r="T23" i="40"/>
  <c r="T30" i="40"/>
  <c r="T31" i="40"/>
  <c r="T38" i="40"/>
  <c r="T46" i="40"/>
  <c r="T44" i="40"/>
  <c r="T27" i="40"/>
  <c r="T37" i="40"/>
  <c r="T39" i="40"/>
  <c r="T40" i="40"/>
  <c r="T47" i="40"/>
  <c r="T35" i="40"/>
  <c r="T20" i="40"/>
  <c r="T29" i="40"/>
  <c r="T16" i="40"/>
  <c r="T25" i="40"/>
  <c r="T66" i="40"/>
  <c r="T33" i="40"/>
  <c r="T43" i="40"/>
  <c r="T48" i="40"/>
  <c r="S50" i="40"/>
  <c r="T17" i="40"/>
  <c r="T22" i="40"/>
  <c r="T24" i="40"/>
  <c r="T34" i="40"/>
  <c r="T41" i="40"/>
  <c r="S40" i="39"/>
  <c r="T71" i="39"/>
  <c r="S39" i="36"/>
  <c r="T15" i="37"/>
  <c r="T17" i="37" s="1"/>
  <c r="B29" i="51" s="1" a="1"/>
  <c r="B29" i="51" s="1"/>
  <c r="T26" i="35"/>
  <c r="T31" i="35"/>
  <c r="T35" i="35"/>
  <c r="T40" i="35" s="1"/>
  <c r="T17" i="35"/>
  <c r="T36" i="35"/>
  <c r="T38" i="35"/>
  <c r="T19" i="35"/>
  <c r="T33" i="35"/>
  <c r="T29" i="35"/>
  <c r="S40" i="35"/>
  <c r="T18" i="35"/>
  <c r="T22" i="35"/>
  <c r="T24" i="35"/>
  <c r="T32" i="35"/>
  <c r="T37" i="35"/>
  <c r="T18" i="33"/>
  <c r="K31" i="33"/>
  <c r="S31" i="33"/>
  <c r="T17" i="33"/>
  <c r="T23" i="33"/>
  <c r="T25" i="33"/>
  <c r="T15" i="33"/>
  <c r="T16" i="33"/>
  <c r="S76" i="32"/>
  <c r="S74" i="31"/>
  <c r="K74" i="31"/>
  <c r="T40" i="30"/>
  <c r="T42" i="30"/>
  <c r="T44" i="30"/>
  <c r="T21" i="30"/>
  <c r="T23" i="30"/>
  <c r="T25" i="30"/>
  <c r="T27" i="30"/>
  <c r="T37" i="30"/>
  <c r="T39" i="30"/>
  <c r="T41" i="30"/>
  <c r="T46" i="30"/>
  <c r="S48" i="30"/>
  <c r="T16" i="30"/>
  <c r="T81" i="29"/>
  <c r="S46" i="29"/>
  <c r="S32" i="28"/>
  <c r="T15" i="27"/>
  <c r="T25" i="27"/>
  <c r="T16" i="27"/>
  <c r="T18" i="27"/>
  <c r="T22" i="27"/>
  <c r="T24" i="27"/>
  <c r="T27" i="27"/>
  <c r="T26" i="27"/>
  <c r="S33" i="27"/>
  <c r="T21" i="27"/>
  <c r="T17" i="27"/>
  <c r="S34" i="26"/>
  <c r="T34" i="26"/>
  <c r="B4" i="51" s="1" a="1"/>
  <c r="B4" i="51" s="1"/>
  <c r="S36" i="25"/>
  <c r="S68" i="25" s="1"/>
  <c r="S41" i="24"/>
  <c r="T73" i="24"/>
  <c r="T29" i="5"/>
  <c r="T26" i="5"/>
  <c r="T32" i="5"/>
  <c r="T24" i="5"/>
  <c r="T28" i="5"/>
  <c r="T30" i="5"/>
  <c r="T52" i="5"/>
  <c r="T31" i="5"/>
  <c r="T31" i="33" l="1"/>
  <c r="T106" i="31"/>
  <c r="T34" i="42"/>
  <c r="T50" i="43"/>
  <c r="B34" i="51" s="1" a="1"/>
  <c r="B34" i="51" s="1"/>
  <c r="T26" i="41"/>
  <c r="T33" i="27"/>
  <c r="J39" i="51"/>
  <c r="T50" i="40"/>
  <c r="B13" i="51" s="1" a="1"/>
  <c r="B13" i="51" s="1"/>
  <c r="T39" i="44"/>
  <c r="B33" i="51" s="1" a="1"/>
  <c r="B33" i="51" s="1"/>
  <c r="B35" i="51" a="1"/>
  <c r="B35" i="51" s="1"/>
  <c r="B17" i="51" a="1"/>
  <c r="B17" i="51" s="1"/>
  <c r="B14" i="51" a="1"/>
  <c r="B14" i="51" s="1"/>
  <c r="T107" i="32"/>
  <c r="B36" i="51" a="1"/>
  <c r="B36" i="51" s="1"/>
  <c r="B6" i="51" a="1"/>
  <c r="B6" i="51" s="1"/>
  <c r="B5" i="51" a="1"/>
  <c r="B5" i="51" s="1"/>
  <c r="T65" i="26"/>
  <c r="B2" i="51" a="1"/>
  <c r="B2" i="51" s="1"/>
  <c r="B15" i="51" a="1"/>
  <c r="B15" i="51" s="1"/>
  <c r="T91" i="38"/>
  <c r="B11" i="51" a="1"/>
  <c r="B11" i="51" s="1"/>
  <c r="T28" i="34"/>
  <c r="B12" i="51" s="1" a="1"/>
  <c r="B12" i="51" s="1"/>
  <c r="B16" i="51" a="1"/>
  <c r="B16" i="51" s="1"/>
  <c r="B3" i="51" a="1"/>
  <c r="B3" i="51" s="1"/>
  <c r="T76" i="32"/>
  <c r="B10" i="51" s="1" a="1"/>
  <c r="B10" i="51" s="1"/>
  <c r="B9" i="51" a="1"/>
  <c r="B9" i="51" s="1"/>
  <c r="T48" i="30"/>
  <c r="B8" i="51" s="1" a="1"/>
  <c r="B8" i="51" s="1"/>
  <c r="T46" i="29"/>
  <c r="B7" i="51" s="1" a="1"/>
  <c r="B7" i="51" s="1"/>
  <c r="T71" i="44" l="1"/>
  <c r="S16" i="5"/>
  <c r="S17" i="5"/>
  <c r="S18" i="5"/>
  <c r="S21" i="5" l="1"/>
  <c r="S20" i="5" l="1"/>
  <c r="S22" i="5"/>
  <c r="T20" i="5" l="1"/>
  <c r="T22" i="5"/>
  <c r="O35" i="5" l="1"/>
  <c r="L35" i="5"/>
  <c r="Q35" i="5"/>
  <c r="R35" i="5"/>
  <c r="P35" i="5" l="1"/>
  <c r="M35" i="5"/>
  <c r="S19" i="5"/>
  <c r="T18" i="5"/>
  <c r="N35" i="5"/>
  <c r="T17" i="5"/>
  <c r="T21" i="5"/>
  <c r="S15" i="5"/>
  <c r="S23" i="5"/>
  <c r="S25" i="5"/>
  <c r="T25" i="5" s="1"/>
  <c r="T16" i="5"/>
  <c r="T23" i="5" l="1"/>
  <c r="T19" i="5"/>
  <c r="T15" i="5"/>
  <c r="S35" i="5"/>
  <c r="B1" i="51" l="1" a="1"/>
  <c r="B1" i="51" s="1"/>
  <c r="C36" i="51"/>
  <c r="C35" i="51"/>
  <c r="C34" i="51"/>
  <c r="C33" i="51"/>
  <c r="C32" i="51"/>
  <c r="C31" i="51"/>
  <c r="C30" i="51"/>
  <c r="C29" i="51"/>
  <c r="C28" i="51"/>
  <c r="C17" i="51"/>
  <c r="C16" i="51"/>
  <c r="C15" i="51"/>
  <c r="C14" i="51"/>
  <c r="C13" i="51"/>
  <c r="C12" i="51"/>
  <c r="C11" i="51"/>
  <c r="C10" i="51"/>
  <c r="C9" i="51"/>
  <c r="C8" i="51"/>
  <c r="C7" i="51"/>
  <c r="C6" i="51"/>
  <c r="C5" i="51"/>
  <c r="C4" i="51"/>
  <c r="C3" i="51"/>
  <c r="C2" i="51"/>
  <c r="C1" i="51"/>
</calcChain>
</file>

<file path=xl/comments1.xml><?xml version="1.0" encoding="utf-8"?>
<comments xmlns="http://schemas.openxmlformats.org/spreadsheetml/2006/main">
  <authors>
    <author>ALMIRA</author>
  </authors>
  <commentList>
    <comment ref="G35" authorId="0" shapeId="0">
      <text>
        <r>
          <rPr>
            <b/>
            <sz val="9"/>
            <color indexed="81"/>
            <rFont val="Tahoma"/>
            <family val="2"/>
          </rPr>
          <t>ALMIRA:</t>
        </r>
        <r>
          <rPr>
            <sz val="9"/>
            <color indexed="81"/>
            <rFont val="Tahoma"/>
            <family val="2"/>
          </rPr>
          <t xml:space="preserve">
20,084.00</t>
        </r>
      </text>
    </comment>
  </commentList>
</comments>
</file>

<file path=xl/comments2.xml><?xml version="1.0" encoding="utf-8"?>
<comments xmlns="http://schemas.openxmlformats.org/spreadsheetml/2006/main">
  <authors>
    <author>Clifford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11/21/2022</t>
        </r>
      </text>
    </comment>
  </commentList>
</comments>
</file>

<file path=xl/comments3.xml><?xml version="1.0" encoding="utf-8"?>
<comments xmlns="http://schemas.openxmlformats.org/spreadsheetml/2006/main">
  <authors>
    <author>Toshiba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Toshiba:</t>
        </r>
        <r>
          <rPr>
            <sz val="9"/>
            <color indexed="81"/>
            <rFont val="Tahoma"/>
            <family val="2"/>
          </rPr>
          <t xml:space="preserve">
7/28/2021 (from DSWDO - Contractual)</t>
        </r>
      </text>
    </comment>
  </commentList>
</comments>
</file>

<file path=xl/comments4.xml><?xml version="1.0" encoding="utf-8"?>
<comments xmlns="http://schemas.openxmlformats.org/spreadsheetml/2006/main">
  <authors>
    <author>Clifford</author>
  </authors>
  <commentList>
    <comment ref="B78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Clifford:
RETIRED</t>
        </r>
        <r>
          <rPr>
            <sz val="9"/>
            <color indexed="81"/>
            <rFont val="Tahoma"/>
            <family val="2"/>
          </rPr>
          <t xml:space="preserve">
AUGUST 23,2022</t>
        </r>
      </text>
    </comment>
    <comment ref="B111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  <comment ref="B142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  <comment ref="B144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  <comment ref="B146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</commentList>
</comments>
</file>

<file path=xl/comments5.xml><?xml version="1.0" encoding="utf-8"?>
<comments xmlns="http://schemas.openxmlformats.org/spreadsheetml/2006/main">
  <authors>
    <author>ALMIRA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ALMIRA: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Clifford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
7/16/2022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Clifford:</t>
        </r>
        <r>
          <rPr>
            <sz val="9"/>
            <color indexed="81"/>
            <rFont val="Tahoma"/>
            <family val="2"/>
          </rPr>
          <t xml:space="preserve">
RESIGNED 11/21/2022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Clifford:
RETIRED</t>
        </r>
        <r>
          <rPr>
            <sz val="9"/>
            <color indexed="81"/>
            <rFont val="Tahoma"/>
            <family val="2"/>
          </rPr>
          <t xml:space="preserve">
AUGUST 23,2022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<sst xmlns="http://schemas.openxmlformats.org/spreadsheetml/2006/main" count="4262" uniqueCount="1017">
  <si>
    <t>We acknowledge receipt of cash shown opposite our name as full compensation for services rendered for the period covered.</t>
  </si>
  <si>
    <t>Name</t>
  </si>
  <si>
    <t>Position</t>
  </si>
  <si>
    <t>COMPENSATIONS</t>
  </si>
  <si>
    <t>Gross Amount Earned</t>
  </si>
  <si>
    <t>Serial No.</t>
  </si>
  <si>
    <t>Employee No.</t>
  </si>
  <si>
    <t>Net Amount Due</t>
  </si>
  <si>
    <t>Signature of Recipient</t>
  </si>
  <si>
    <t>A</t>
  </si>
  <si>
    <t>C</t>
  </si>
  <si>
    <t>B</t>
  </si>
  <si>
    <t>D</t>
  </si>
  <si>
    <t xml:space="preserve">                  </t>
  </si>
  <si>
    <t>E</t>
  </si>
  <si>
    <t xml:space="preserve">           </t>
  </si>
  <si>
    <t>Date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</si>
  <si>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 Services duly rendered as stated.</t>
    </r>
  </si>
  <si>
    <t>Authorized Official</t>
  </si>
  <si>
    <t xml:space="preserve">Head of Accounting Division/Unit
</t>
  </si>
  <si>
    <t>Signature over Printed Name</t>
  </si>
  <si>
    <t>Disbursing Officer</t>
  </si>
  <si>
    <t>CAFOA No. : _____________</t>
  </si>
  <si>
    <t>Date : ___________________</t>
  </si>
  <si>
    <t>DEDUCTIONS</t>
  </si>
  <si>
    <t>F</t>
  </si>
  <si>
    <t>Appendix 32</t>
  </si>
  <si>
    <r>
      <rPr>
        <b/>
        <sz val="11"/>
        <rFont val="Times New Roman"/>
        <family val="1"/>
      </rPr>
      <t>CERTIFIED</t>
    </r>
    <r>
      <rPr>
        <sz val="11"/>
        <rFont val="Times New Roman"/>
        <family val="1"/>
      </rPr>
      <t>:  Supporting documents complete and proper.</t>
    </r>
  </si>
  <si>
    <t xml:space="preserve">       Head of Treasury Division/Unit</t>
  </si>
  <si>
    <r>
      <t xml:space="preserve">APPROVED FOR PAYMENT: </t>
    </r>
    <r>
      <rPr>
        <b/>
        <strike/>
        <sz val="11"/>
        <rFont val="Times New Roman"/>
        <family val="1"/>
      </rPr>
      <t>P</t>
    </r>
    <r>
      <rPr>
        <b/>
        <sz val="11"/>
        <rFont val="Times New Roman"/>
        <family val="1"/>
      </rPr>
      <t xml:space="preserve">_________________ </t>
    </r>
  </si>
  <si>
    <t xml:space="preserve"> Local Chief Executive</t>
  </si>
  <si>
    <t>Panabo City</t>
  </si>
  <si>
    <t>Number of Days</t>
  </si>
  <si>
    <t xml:space="preserve">LGU : </t>
  </si>
  <si>
    <t xml:space="preserve">Fund : </t>
  </si>
  <si>
    <t>TOTAL</t>
  </si>
  <si>
    <t>AMOUNT</t>
  </si>
  <si>
    <t>CGDH I - CHRMO</t>
  </si>
  <si>
    <t>City Accountant</t>
  </si>
  <si>
    <t>KIRK B. SAMILLANO</t>
  </si>
  <si>
    <t xml:space="preserve">       City Treasurer                        </t>
  </si>
  <si>
    <t>JOSE E. RELAMPAGOS</t>
  </si>
  <si>
    <t>City Mayor</t>
  </si>
  <si>
    <t>M</t>
  </si>
  <si>
    <t>City  Vice - Mayor</t>
  </si>
  <si>
    <t>MYLENE M. HERMOSORA, CPA</t>
  </si>
  <si>
    <t>CHO</t>
  </si>
  <si>
    <t>CBO</t>
  </si>
  <si>
    <t>CLO</t>
  </si>
  <si>
    <t>CAGRO</t>
  </si>
  <si>
    <t>CHRMO</t>
  </si>
  <si>
    <t>CCR</t>
  </si>
  <si>
    <t>CTO</t>
  </si>
  <si>
    <t>GSO</t>
  </si>
  <si>
    <t>CEO</t>
  </si>
  <si>
    <t>CADO</t>
  </si>
  <si>
    <t>CMO</t>
  </si>
  <si>
    <t>CAO</t>
  </si>
  <si>
    <t>CSWDO</t>
  </si>
  <si>
    <t>SPO</t>
  </si>
  <si>
    <t>CENRO</t>
  </si>
  <si>
    <t>CPDO</t>
  </si>
  <si>
    <t>MONTHLY RATE</t>
  </si>
  <si>
    <t>CERTIFIED:  Supporting documents complete and proper.</t>
  </si>
  <si>
    <t>Republic of the Philippines</t>
  </si>
  <si>
    <t>Province of Davao del Norte</t>
  </si>
  <si>
    <t>CITY GOVERNMENT OF PANABO</t>
  </si>
  <si>
    <r>
      <rPr>
        <b/>
        <sz val="11"/>
        <rFont val="Times New Roman"/>
        <family val="1"/>
      </rPr>
      <t xml:space="preserve">CERTIFIED: </t>
    </r>
    <r>
      <rPr>
        <sz val="11"/>
        <rFont val="Times New Roman"/>
        <family val="1"/>
      </rPr>
      <t>Each employee whose name appears on the payroll has been paid the amount as indicated opposite his/her name</t>
    </r>
  </si>
  <si>
    <r>
      <rPr>
        <b/>
        <sz val="11"/>
        <rFont val="Times New Roman"/>
        <family val="1"/>
      </rPr>
      <t xml:space="preserve">CERTIFIED: </t>
    </r>
    <r>
      <rPr>
        <sz val="11"/>
        <rFont val="Times New Roman"/>
        <family val="1"/>
      </rPr>
      <t xml:space="preserve">  Cash available for the purpose.</t>
    </r>
  </si>
  <si>
    <t>CASSO</t>
  </si>
  <si>
    <t>CASH GIFT</t>
  </si>
  <si>
    <t>JAN MARI G. CAFE, MBA</t>
  </si>
  <si>
    <t>MISOLES, PEDRITO ABANTE</t>
  </si>
  <si>
    <t>COQUILLA ROLAND ESPIÑA</t>
  </si>
  <si>
    <t>BALINGAN, KEIR JAY S.</t>
  </si>
  <si>
    <t xml:space="preserve">BASTIDA, CHER MAGALLON </t>
  </si>
  <si>
    <t xml:space="preserve">BAUTISTA, RAJED MANGARAB </t>
  </si>
  <si>
    <t>DANILA, HONEY LOU LUZON</t>
  </si>
  <si>
    <t>DELA GENTE, KAROL NEAL CAÑETE</t>
  </si>
  <si>
    <t>DELLOMES, JENEFER DUGUIL</t>
  </si>
  <si>
    <t xml:space="preserve">DELUSA,BRIAN GENTILES </t>
  </si>
  <si>
    <t xml:space="preserve">ESPINOSA,CHERELLE BANCURE </t>
  </si>
  <si>
    <t>GALAURA, REENA KATHRYN OMEGA</t>
  </si>
  <si>
    <t>GARCIA, BRIAN JADE ANADON</t>
  </si>
  <si>
    <t>MAZO, CATALINA   GUTIERREZ</t>
  </si>
  <si>
    <t>MURCIA, ROLANDO BAQUIAL</t>
  </si>
  <si>
    <t xml:space="preserve">NORMANDIA, DARLAINE CANDA </t>
  </si>
  <si>
    <t>PALMA, IKENN LOUIE MURCIA</t>
  </si>
  <si>
    <t xml:space="preserve">RAMOS, MITCH DEVIBAR </t>
  </si>
  <si>
    <t>SAUPING, BRENDA  ANDALES</t>
  </si>
  <si>
    <t>SAYSON JR., ISAIAS VILLARINO</t>
  </si>
  <si>
    <t>SILAGAN, JOANNA CHERYLL SANCHEZ</t>
  </si>
  <si>
    <t>TRINIDAD, GLORY GRACE ROSARIO</t>
  </si>
  <si>
    <t>AGORDE, REYNALDO MALIGRO</t>
  </si>
  <si>
    <t>AMANIO, BISSEXTILE JOHN DINGDING</t>
  </si>
  <si>
    <t xml:space="preserve">ANAY, SAMUEL NAMUAG </t>
  </si>
  <si>
    <t>APARECE, ANALYN LUMANTA</t>
  </si>
  <si>
    <t>BALMORES, TERESA BALLEBAS</t>
  </si>
  <si>
    <t>BAROTOC, MERLIZA ACEDO</t>
  </si>
  <si>
    <t>BAUTISTA, MICHAEL A.</t>
  </si>
  <si>
    <t xml:space="preserve">BITANG, ROEL DIVINO </t>
  </si>
  <si>
    <t>GALAURA, ANDREA JANE Q.</t>
  </si>
  <si>
    <t>GAVIOLA, MAY CATHERINE HANGAD</t>
  </si>
  <si>
    <t>GERALDO, RHEA LACNO</t>
  </si>
  <si>
    <t>LABRA, JACKIE LOU GALAGALA</t>
  </si>
  <si>
    <t xml:space="preserve">LUMAIN, EULOGIO SAMSON </t>
  </si>
  <si>
    <t>MILLAMA, ARNEL CAMELOTIS</t>
  </si>
  <si>
    <t>MORAN, HAROLD JAMES DAGOHOY</t>
  </si>
  <si>
    <t>MUGAS, KATHREIN JOY ESCOBAR</t>
  </si>
  <si>
    <t xml:space="preserve">NIÑEZA, APRONIANO NIONES </t>
  </si>
  <si>
    <t xml:space="preserve">PAMAN, IGNACIO TERO </t>
  </si>
  <si>
    <t>RAGSAG, JEAN C.</t>
  </si>
  <si>
    <t xml:space="preserve">RANAIN, ALEX TARAPAN </t>
  </si>
  <si>
    <t>RIGOR, REGIE LYN C.</t>
  </si>
  <si>
    <t>SENON, JANICE BIÑAS</t>
  </si>
  <si>
    <t xml:space="preserve">TUAZON, ROLANDO BUNA </t>
  </si>
  <si>
    <t>AKMAD, RAHMA RANAIN</t>
  </si>
  <si>
    <t>ALGABRE, ARLENE MISA</t>
  </si>
  <si>
    <t>AUSTRIA, CHENNIE ANGEL L.</t>
  </si>
  <si>
    <t xml:space="preserve">BACALSO, RENE LUZON </t>
  </si>
  <si>
    <t>BARRIGA, MARIETONETTE DUJALI</t>
  </si>
  <si>
    <t>CELOCIA, JAY KEM C.</t>
  </si>
  <si>
    <t xml:space="preserve">GARCIA, FE ANADON </t>
  </si>
  <si>
    <t xml:space="preserve">GEMENTIZA, LLOYD B. </t>
  </si>
  <si>
    <t>GUILLEN, CRISTEN JOY T.</t>
  </si>
  <si>
    <t>HERMOSORA, MYLENE MIRANDA</t>
  </si>
  <si>
    <t>LEGASPI, CARLA MAE B.</t>
  </si>
  <si>
    <t>LUZON, APOLINARIO JR. AVILA</t>
  </si>
  <si>
    <t>MOCSANAT, NORHAYYA MACLA</t>
  </si>
  <si>
    <t>MONDOÑEDO, IVAN ALCALA</t>
  </si>
  <si>
    <t>PELOBELLO, JANETH CARLOM</t>
  </si>
  <si>
    <t>PENTIN, CHESSA MAE B.</t>
  </si>
  <si>
    <t>SAMEON, RHONA AGUIRRE</t>
  </si>
  <si>
    <t>SANCHEZ, JUDITH LIM</t>
  </si>
  <si>
    <t xml:space="preserve">ALBASIN, RANDY ABA </t>
  </si>
  <si>
    <t xml:space="preserve">ANGALA, MARIA LITA TRABADO </t>
  </si>
  <si>
    <t xml:space="preserve">ARAÑA, THEOFE DIVINA DACUMOS </t>
  </si>
  <si>
    <t>DECENA, HELENE MAY AGUISANDO</t>
  </si>
  <si>
    <t>DE JUAN, ALVIN P.</t>
  </si>
  <si>
    <t>LANGAMON, JHOANNA ROSE JAMIN</t>
  </si>
  <si>
    <t>LASTIMOSO, ERNESTO JR. G.</t>
  </si>
  <si>
    <t>LINTANGI, MOLINA BAUTISTA</t>
  </si>
  <si>
    <t xml:space="preserve">LLANA, NANCY DE RAMOS </t>
  </si>
  <si>
    <t xml:space="preserve">NONO, EVELYN LEGASPI </t>
  </si>
  <si>
    <t xml:space="preserve">RESCALAR, LOREN VERALLO </t>
  </si>
  <si>
    <t xml:space="preserve">SIOSON, HAROLD CENIZA </t>
  </si>
  <si>
    <t>VALENCIA, MARY ANN DUJALI</t>
  </si>
  <si>
    <t>VALENCIANO, PHILAMOR GALAGALA</t>
  </si>
  <si>
    <t>ADAPTAR, JIMMY GAUDICOS</t>
  </si>
  <si>
    <t xml:space="preserve">ALILIN, EDWARD ALMONTE </t>
  </si>
  <si>
    <t>APDUA, JULIE CUENCA</t>
  </si>
  <si>
    <t xml:space="preserve">AQUINO, ARIEL CLEMEN </t>
  </si>
  <si>
    <t>DECREPITO, MARY GRACE PAZA</t>
  </si>
  <si>
    <t xml:space="preserve">DELOS SANTOS, JANICE JOY CABAL </t>
  </si>
  <si>
    <t>ENCARNACION, RHINGOCZAR B.</t>
  </si>
  <si>
    <t>PALMA GIL, LAARNI ABRAHAM</t>
  </si>
  <si>
    <t>PANGAY, MASCEL PAULMA</t>
  </si>
  <si>
    <t xml:space="preserve">SAMILLANO, SARAH DAVIDON </t>
  </si>
  <si>
    <t>SAB, JOSEPHINE ILIGAN</t>
  </si>
  <si>
    <t>SEPE, JOVEN MASCULINO</t>
  </si>
  <si>
    <t>SIOSON, MELANIE ODUCAYEN</t>
  </si>
  <si>
    <t>TABIGUE, GIGI MALABAR</t>
  </si>
  <si>
    <t>TAN, JEANIFER RAMOS</t>
  </si>
  <si>
    <t>ABELLANA, GLEN BIJE</t>
  </si>
  <si>
    <t>AUNZO, MARCHIE D.</t>
  </si>
  <si>
    <t xml:space="preserve">BINASBAS, JOSEPH JAY OBENZA </t>
  </si>
  <si>
    <t>CATAPAN, CATHERINE AGUNOD</t>
  </si>
  <si>
    <t>DELOSO, ANNABELLE AQUINO</t>
  </si>
  <si>
    <t>DEL ROSARIO, GREIZEL BANCURE</t>
  </si>
  <si>
    <t>GARCIA, IVY GALAGALA</t>
  </si>
  <si>
    <t xml:space="preserve">GERALDO, ALMA MAHINAY </t>
  </si>
  <si>
    <t>GIL, REZZA LYN SOPERO</t>
  </si>
  <si>
    <t>GUMBAN, HAZEL KATE M.</t>
  </si>
  <si>
    <t xml:space="preserve">IBAÑEZ, GESELL HERMOSA </t>
  </si>
  <si>
    <t>MAGALLON MARIA CORAZON BUGHAO</t>
  </si>
  <si>
    <t>PODUNAS, ED BRYAN S.</t>
  </si>
  <si>
    <t>REGIS , LIBERTAD  VILLEGAS</t>
  </si>
  <si>
    <t xml:space="preserve">RIVERA, MARIVIC VERDEFLOR </t>
  </si>
  <si>
    <t>SOMOZO, EVELYN AMIZOLA</t>
  </si>
  <si>
    <t>ABENOJA, RODOLFO MELMIDA</t>
  </si>
  <si>
    <t xml:space="preserve">ARCENA, WILLIAM OBIAL </t>
  </si>
  <si>
    <t>BALANA, GOFFER P.</t>
  </si>
  <si>
    <t>BALATERO, DENIS V.</t>
  </si>
  <si>
    <t>CAFÉ, LORELIE D.</t>
  </si>
  <si>
    <t>CONSUEGRA, MARK LESTER MAGLALANG</t>
  </si>
  <si>
    <t>CUALQUERA, PERCIVAL CELIS</t>
  </si>
  <si>
    <t xml:space="preserve">DACUMOS, ELIZABETH ULLA </t>
  </si>
  <si>
    <t xml:space="preserve">DAQUILA, MARY GINETTE GUELOS </t>
  </si>
  <si>
    <t xml:space="preserve">DIVA, SAMUEL JAIME JAO </t>
  </si>
  <si>
    <t xml:space="preserve">DISCAYA, LLOYD ANTHONY B. </t>
  </si>
  <si>
    <t>DOMEN, HANNA DOMINIQUE L.</t>
  </si>
  <si>
    <t>ECHAVIA, ROSALIO MAISO</t>
  </si>
  <si>
    <t>ENRIQUEZ, JAN RIEL L.</t>
  </si>
  <si>
    <t>GARAZA, MARISSA C.</t>
  </si>
  <si>
    <t>GARCIA, PIA CONTESSA</t>
  </si>
  <si>
    <t>GURANG, CHERYL SELIM</t>
  </si>
  <si>
    <t xml:space="preserve">LIQUIGAN, EDISA PORLARES </t>
  </si>
  <si>
    <t xml:space="preserve">MARTIN, ERENEO PASCUAL </t>
  </si>
  <si>
    <t>MAZO, JOANNE LAURON</t>
  </si>
  <si>
    <t xml:space="preserve">MEDINA, JAIME JR., TALINGTING </t>
  </si>
  <si>
    <t>NAVASCA, JOHANSEN P.</t>
  </si>
  <si>
    <t xml:space="preserve">PERSIGAS, YZA VERA PLASABAS </t>
  </si>
  <si>
    <t>RABANOZ, BERNARDO JR., CLARINAN</t>
  </si>
  <si>
    <t xml:space="preserve">SUMABAL, ROLANDO CULTURA </t>
  </si>
  <si>
    <t>SUMATRA, EDWIN PANERIO</t>
  </si>
  <si>
    <t>TICONG, JULIAN ASOR</t>
  </si>
  <si>
    <t>TOLENTINO, JOEY E.</t>
  </si>
  <si>
    <t xml:space="preserve">ALCALA, FIDEL TESIO </t>
  </si>
  <si>
    <t xml:space="preserve">ALVARADO, LORI SUMILHIG </t>
  </si>
  <si>
    <t>ARANAS, LITO PESIDAS</t>
  </si>
  <si>
    <t>ASUMBRADO, MARVIN GUISIJAN</t>
  </si>
  <si>
    <t xml:space="preserve">ASUMBRADO, RAUL D. </t>
  </si>
  <si>
    <t xml:space="preserve">BALAGA, MYRNA MOLATO </t>
  </si>
  <si>
    <t xml:space="preserve">BETONIO, DELIO AMOGUIS </t>
  </si>
  <si>
    <t>BRIGOLI, RAUL JR. C.</t>
  </si>
  <si>
    <t xml:space="preserve">BUSTAMANTE, JERRY BORBON </t>
  </si>
  <si>
    <t>CABANG, GERALDIN PAMISARAN</t>
  </si>
  <si>
    <t xml:space="preserve">DAÑO, REY ESPINOSA </t>
  </si>
  <si>
    <t xml:space="preserve">DULAY, JOEY ESTANILLA </t>
  </si>
  <si>
    <t>ENGALGADO, RECSON B.</t>
  </si>
  <si>
    <t>GOMEZ, MARY ANN TAPANG</t>
  </si>
  <si>
    <t xml:space="preserve">GONZALES, BOBBY ROSALES </t>
  </si>
  <si>
    <t xml:space="preserve">JOSOL, CRISTINO ALUMBRO </t>
  </si>
  <si>
    <t xml:space="preserve">LIRAZAN, PERLA SALLA </t>
  </si>
  <si>
    <t xml:space="preserve">MAJABA, JEROME DELADA </t>
  </si>
  <si>
    <t xml:space="preserve">OBLIMA, ALMA DUMAYAC </t>
  </si>
  <si>
    <t xml:space="preserve">OLMILLO, MICHAEL ESTRABAS </t>
  </si>
  <si>
    <t>OLPINDO, JUMAR B.</t>
  </si>
  <si>
    <t>ORIOL, OLIVER QUBING</t>
  </si>
  <si>
    <t xml:space="preserve">PAÑA, MARIO RENEGADO </t>
  </si>
  <si>
    <t>PELAYO,NOROLLAH BUAYAN</t>
  </si>
  <si>
    <t xml:space="preserve">ROSARIO, JESSE GREGG GUDIN </t>
  </si>
  <si>
    <t>SAJOL, RAMIL BATULAN</t>
  </si>
  <si>
    <t xml:space="preserve">SALA, JOEL DEDOMO </t>
  </si>
  <si>
    <t>SAMONTE, WENCESLAO REMOLADO</t>
  </si>
  <si>
    <t xml:space="preserve">SARDA, RODULFO GALILA </t>
  </si>
  <si>
    <t xml:space="preserve">SENAJON, FELIX JONASES PALACA </t>
  </si>
  <si>
    <t xml:space="preserve">SITCHON, CHRISTOPHER DELGADO </t>
  </si>
  <si>
    <t>YPIL, JOWERMIE L.</t>
  </si>
  <si>
    <t>ALFARO, KATLYN JOY YAP</t>
  </si>
  <si>
    <t xml:space="preserve">ALFORQUE, ROSITA RELAMPAGOS </t>
  </si>
  <si>
    <t>AMIGO, RICARTE JR. L.</t>
  </si>
  <si>
    <t>BATILONG, ANNIE FE AY-AD</t>
  </si>
  <si>
    <t xml:space="preserve">BAUTISTA, MADERA MANGARAB </t>
  </si>
  <si>
    <t>BERGANTIN, RICHARD BORDIOS</t>
  </si>
  <si>
    <t>CAANG, BERNARD ROMEO D.</t>
  </si>
  <si>
    <t>CABALLERO, TIMOTEO JR. O.</t>
  </si>
  <si>
    <t>CALOGMOC, RUEL M.</t>
  </si>
  <si>
    <t xml:space="preserve">CAÑETE, JOEL VILLANUEVA </t>
  </si>
  <si>
    <t>CANO, GODOFREDO JR. MURCIA</t>
  </si>
  <si>
    <t>CASAÑAS, ALICIA PEPITO</t>
  </si>
  <si>
    <t>CASIL, CHARLIN BITOY</t>
  </si>
  <si>
    <t>CASTAÑARES, ELMER LUMONTAD</t>
  </si>
  <si>
    <t xml:space="preserve">CATAYAS, ANGELEO E. </t>
  </si>
  <si>
    <t>CLORDIARTA, DANILO POLESTICO</t>
  </si>
  <si>
    <t>CLORDIARTA, KARISSA JOY DENILA</t>
  </si>
  <si>
    <t>CUERING, CRISTINA RUELES</t>
  </si>
  <si>
    <t>DELA GENTE, JACKIE JOSEPH FERNANDEZ</t>
  </si>
  <si>
    <t xml:space="preserve">FERRER, REYNIEL A. </t>
  </si>
  <si>
    <t xml:space="preserve">FERRER, ROGELIO BALUCA </t>
  </si>
  <si>
    <t>FULLIDO, OLIM AMANDOG</t>
  </si>
  <si>
    <t>GAQUING, RENILLO MOTOY</t>
  </si>
  <si>
    <t>GEMENTIZA, ROY GUADALQUIVER</t>
  </si>
  <si>
    <t xml:space="preserve">GOCON, DANTE APAS </t>
  </si>
  <si>
    <t xml:space="preserve">GRADO, CLAUDIO ALEGARBES </t>
  </si>
  <si>
    <t>GULLES, JOEVY ENTERO</t>
  </si>
  <si>
    <t>HILARIO, MELBEN BASTIDA</t>
  </si>
  <si>
    <t>HISTA, JOHNNY CATAYAS</t>
  </si>
  <si>
    <t xml:space="preserve">JUMALON, EDENA LOMOCSO </t>
  </si>
  <si>
    <t>LAFUENTE, ALFREDO JR., PALOMA</t>
  </si>
  <si>
    <t xml:space="preserve">LAMOSTE, CLETO LLANTO </t>
  </si>
  <si>
    <t>LANDIZA, JOEL VILLABITO</t>
  </si>
  <si>
    <t xml:space="preserve">LANTICSE, MARCOS CABUDBUD </t>
  </si>
  <si>
    <t>MATULIN, JULIUS P.</t>
  </si>
  <si>
    <t xml:space="preserve">MEDALLA, CHARLOTE LLANA </t>
  </si>
  <si>
    <t>MELENDRES, MELJUN BUCOG</t>
  </si>
  <si>
    <t>MOCSANAT, ELAINE JUBAILYN MAGARANG</t>
  </si>
  <si>
    <t>MORELOS, ALAN SHERWIN SUMANTING</t>
  </si>
  <si>
    <t xml:space="preserve">NABASCA, RONALD BARRERA </t>
  </si>
  <si>
    <t>NICOLAS, JONATHAN</t>
  </si>
  <si>
    <t>OBGUIA, CARMELLE P.</t>
  </si>
  <si>
    <t>PANAYANGAN, RANDEL BUAYAN</t>
  </si>
  <si>
    <t>PELEGRINO, GAZEL CAPILLANES</t>
  </si>
  <si>
    <t>POJAS, JOSEPH BALON</t>
  </si>
  <si>
    <t xml:space="preserve">REDOBLADO, FE S. </t>
  </si>
  <si>
    <t>SOTTO, ANTHONY MANINGO</t>
  </si>
  <si>
    <t>SUBANGAN, RAUL BAGUINSODON</t>
  </si>
  <si>
    <t>SUMATRA, NUELO PANERIO</t>
  </si>
  <si>
    <t>TABANYAG, NANCY BUDIONGAN</t>
  </si>
  <si>
    <t>TARZONA, VALGLORYMAE VILLANUEVA</t>
  </si>
  <si>
    <t xml:space="preserve">TEDIAROS, MAUMAR RANAIN </t>
  </si>
  <si>
    <t>VENCIO, JANROLLY ALIMPOLOS</t>
  </si>
  <si>
    <t>VICILLA, LENDELL GUCOR</t>
  </si>
  <si>
    <t xml:space="preserve">VICILLA, MARIVIC LAUDE </t>
  </si>
  <si>
    <t xml:space="preserve">YBAÑEZ, RAUL FORMENTERA </t>
  </si>
  <si>
    <t>ACDAL, WILFRED MANCAO</t>
  </si>
  <si>
    <t xml:space="preserve">AGCOPRA, AMOREY MANAGBANAG </t>
  </si>
  <si>
    <t>ALMORIN, BERNADETTE P.</t>
  </si>
  <si>
    <t xml:space="preserve">AMPER, SALEE CUANTIOSO </t>
  </si>
  <si>
    <t xml:space="preserve">BALANAY, ERCHIED JEVERO </t>
  </si>
  <si>
    <t>BASAN, ELEGIEN MARINDUQUE</t>
  </si>
  <si>
    <t xml:space="preserve">BASINGAN, JEAN VILLANUEVA </t>
  </si>
  <si>
    <t xml:space="preserve">BASOBAS, LEONIDA DEGUILMO </t>
  </si>
  <si>
    <t xml:space="preserve">BENDIJO, SOFIA DENOSTA </t>
  </si>
  <si>
    <t>BEÑALET, YOLANDA B.</t>
  </si>
  <si>
    <t>CABANILLA, JEANNY JOY U.</t>
  </si>
  <si>
    <t>CAGAANAN, JINLY PORIO</t>
  </si>
  <si>
    <t>DACER, ROSSANA SINGSON</t>
  </si>
  <si>
    <t xml:space="preserve">DAWAL, ROLTED ORTEGA </t>
  </si>
  <si>
    <t xml:space="preserve">DELA GENTE, JULIET CAÑETE </t>
  </si>
  <si>
    <t xml:space="preserve">DELLOMES, PRIMA DUGUIL </t>
  </si>
  <si>
    <t xml:space="preserve">DESCUATAN, ELENITA ADIAO </t>
  </si>
  <si>
    <t xml:space="preserve">ESTIMADA, DELIA FAMOR </t>
  </si>
  <si>
    <t>EUSTAQUIO, NADINE GEMMA SARAMOSING</t>
  </si>
  <si>
    <t xml:space="preserve">FONTANILLA, LOVELLA YU </t>
  </si>
  <si>
    <t>FUERTES, ANN MICHELLE LAMBAN</t>
  </si>
  <si>
    <t>GARCIA, KRISTINE TARUC</t>
  </si>
  <si>
    <t>GARDE, QUENNIE M.</t>
  </si>
  <si>
    <t>GLODO, VISMIN T.</t>
  </si>
  <si>
    <t>GUMBA, ELSA J.</t>
  </si>
  <si>
    <t>SUMAOANG - HECHANOVA, ALGAE ROSE ALCOBA</t>
  </si>
  <si>
    <t xml:space="preserve">HOFILEÑA, MARY DIVINE GRACE TIMTIM </t>
  </si>
  <si>
    <t>JUALO, MONICA DIANNE GO</t>
  </si>
  <si>
    <t>LANGGA,JONNA MAY T.</t>
  </si>
  <si>
    <t>LANORES, ALMA ABAD</t>
  </si>
  <si>
    <t>LENDIO, CHERI SAGARINO</t>
  </si>
  <si>
    <t xml:space="preserve">LEOPARDAS, ANITA ALAMPAYAN </t>
  </si>
  <si>
    <t>LIBRETA, JENELYN O.</t>
  </si>
  <si>
    <t>LIMAS, JEANNE AMPER</t>
  </si>
  <si>
    <t>LUMINARIAS, MARGIE C.</t>
  </si>
  <si>
    <t>LUMBA, JANE MICHELLE G.</t>
  </si>
  <si>
    <t>MAHUSAY, ANA LIZA MANTE</t>
  </si>
  <si>
    <t xml:space="preserve">MANIGO, FREDDIE YANSON </t>
  </si>
  <si>
    <t xml:space="preserve">MAYATO, ROSITA LAZATIN </t>
  </si>
  <si>
    <t xml:space="preserve">MUGAS, MAFEL ROFEROS </t>
  </si>
  <si>
    <t>NIÑO, ANNA SANDRA N.</t>
  </si>
  <si>
    <t>ORILLANEDA, JUVY MAE  ZARATE</t>
  </si>
  <si>
    <t xml:space="preserve">ORIOL, LORELIE REBORTERA </t>
  </si>
  <si>
    <t>PALABAO, FLORY E.</t>
  </si>
  <si>
    <t>PALINGCOD, CRISPULO LIDRES</t>
  </si>
  <si>
    <t>PANGILINAN, ERANIE LIRIO</t>
  </si>
  <si>
    <t>PANTUA, ROVIGLO AMOR C.</t>
  </si>
  <si>
    <t>PAYOT, JOVETH L.</t>
  </si>
  <si>
    <t>PENALES, JEMMA GERALDO</t>
  </si>
  <si>
    <t>PLASABAS, ERIC JAN G.</t>
  </si>
  <si>
    <t xml:space="preserve">QUIETA, CARLYN TAMBASACAN </t>
  </si>
  <si>
    <t>SILVA, BEVERLY ANN CAINGLET</t>
  </si>
  <si>
    <t>SUAN, RONALDO O.</t>
  </si>
  <si>
    <t xml:space="preserve">SUELLO, MARIA MILDRED EGAY </t>
  </si>
  <si>
    <t>SUMILE, RINA YU</t>
  </si>
  <si>
    <t>TAMESA, ANABELLE MONTAÑEZ</t>
  </si>
  <si>
    <t>TINGOSIA, MARILOU DEMELINO</t>
  </si>
  <si>
    <t>TUMAMPIL, MARY ANN LIBRE</t>
  </si>
  <si>
    <t xml:space="preserve">VILLAR, LELETH ESPARAGOZA </t>
  </si>
  <si>
    <t>ALERIA, ROSIFILDA CABAONG</t>
  </si>
  <si>
    <t>ARCENO, RHEA ROSE S.</t>
  </si>
  <si>
    <t>BADAL, MEL-JUN DALOGDOG</t>
  </si>
  <si>
    <t xml:space="preserve">BASCON, MARY SIM ESPINOSA </t>
  </si>
  <si>
    <t>BURASCA, CLIFFORD CEBALLOS</t>
  </si>
  <si>
    <t>CAFÉ, JAN MARI GUARINO</t>
  </si>
  <si>
    <t>CANLOBO, DAISY CADIGAL</t>
  </si>
  <si>
    <t>CONSUEGRA, ALITHA VILLAME</t>
  </si>
  <si>
    <t>DIANZON, DAISY LAURON</t>
  </si>
  <si>
    <t>GALAN, ALMIRA DOOT</t>
  </si>
  <si>
    <t>GARCIA, BERNADETTE DEMETERIO</t>
  </si>
  <si>
    <t>GARCIA, LORVENA OCTAVIANO</t>
  </si>
  <si>
    <t>LAJERA, MARIVEL AVERGONZADO</t>
  </si>
  <si>
    <t>ORMEGA, MARIA FATIMA GERALI</t>
  </si>
  <si>
    <t>PACULANANG, CHERVIN CLEMENCIO</t>
  </si>
  <si>
    <t>CAÑETE, MARY ANN ZARANDONA</t>
  </si>
  <si>
    <t>BULAWAN, JETRO ALIA</t>
  </si>
  <si>
    <t>COLLADO, JONELIE LAROA</t>
  </si>
  <si>
    <t>DEIPARINE, MA. VICTORIA C.</t>
  </si>
  <si>
    <t xml:space="preserve">DUO, RIO JUMUAD </t>
  </si>
  <si>
    <t xml:space="preserve">GADIA, HANNAH TABANGCURA </t>
  </si>
  <si>
    <t>LUCAS, AILEEN P.</t>
  </si>
  <si>
    <t>MANTILLA, JANESSA MAE C.</t>
  </si>
  <si>
    <t>PELINGON, LYNE MARIE P.</t>
  </si>
  <si>
    <t>RESMA, MERASOL B.</t>
  </si>
  <si>
    <t>YLANAN, JUNE EREK C.</t>
  </si>
  <si>
    <t>ALAMBAN, JUVELYN C.</t>
  </si>
  <si>
    <t xml:space="preserve">ALEONAR, EDMUNDO DELIMA </t>
  </si>
  <si>
    <t>BALACUIT, JOHN CARLEF C.</t>
  </si>
  <si>
    <t>BAUTISTA, NASUHA TARBANG</t>
  </si>
  <si>
    <t>AQUINO, MYLA VILLA M.</t>
  </si>
  <si>
    <t xml:space="preserve">BERGANTIN, RICKY BORDEOS </t>
  </si>
  <si>
    <t>BERNADAS, MARITESS C.</t>
  </si>
  <si>
    <t>BONITE, MELY ALCOSEBA</t>
  </si>
  <si>
    <t>CAGUIMBAGA, ANTONETTE MAE BENDIJO</t>
  </si>
  <si>
    <t xml:space="preserve">CLAUDIO, LORD VINCENT MANTILLA </t>
  </si>
  <si>
    <t xml:space="preserve">DOMINGO, MELVINA ALCARAZ </t>
  </si>
  <si>
    <t>EBLAMO, SAMUEL MARLIXANDRO P.</t>
  </si>
  <si>
    <t>GIANGAN, CZARINA S.</t>
  </si>
  <si>
    <t xml:space="preserve">LACUIN, CHAREINA JOY GABRIENTO </t>
  </si>
  <si>
    <t xml:space="preserve">LAMINTAC, DIANE LANDERO </t>
  </si>
  <si>
    <t xml:space="preserve">LAMOSTE, JEANETTE LEYSA </t>
  </si>
  <si>
    <t xml:space="preserve">LIM, SHEILA CAVAL </t>
  </si>
  <si>
    <t>MALAKINGBATO, KAREN ANTONIANO</t>
  </si>
  <si>
    <t>NGUJO, MAY VILLARUBIA</t>
  </si>
  <si>
    <t>PADAYAO, DIZZA C.</t>
  </si>
  <si>
    <t>PARCIA, RHEA MAE ACILO</t>
  </si>
  <si>
    <t>SAJOL, SALMIRA SALIBAY</t>
  </si>
  <si>
    <t>SANGILAN, DANICA ESPINO</t>
  </si>
  <si>
    <t xml:space="preserve">SOLICAR, JOSE DARWIN CLARK SELIM </t>
  </si>
  <si>
    <t xml:space="preserve">TARZONA, JOEL SANGO </t>
  </si>
  <si>
    <t>RELAMPAGOS, JOSE ESTODILLO</t>
  </si>
  <si>
    <t>ALFORQUE, GENEVIEVE ROSE RELAMPAGOS</t>
  </si>
  <si>
    <t>ALICABA, REX MONSANTO</t>
  </si>
  <si>
    <t>BUGAY, VANESSA LOU ALCOBER</t>
  </si>
  <si>
    <t>CAPUYAN, GERALD VINCOY</t>
  </si>
  <si>
    <t>CAPUYAN, JO-ANNE RELAMPAGOS</t>
  </si>
  <si>
    <t>CORONEL, RHEVA VALERA</t>
  </si>
  <si>
    <t>DELA TORRE, LAURIANO SABROSO</t>
  </si>
  <si>
    <t>ENCARNACION, ANALYN FABROA</t>
  </si>
  <si>
    <t>ENGADA, REYNARD COGOLIO</t>
  </si>
  <si>
    <t>GENCIANOS, ALLAN ROY HERMETAÑO</t>
  </si>
  <si>
    <t>GENTILES, RENEO LAGUMBAY</t>
  </si>
  <si>
    <t>GUIA, JOSHUA FAMOR</t>
  </si>
  <si>
    <t>LAGROSA, ELOISA LEDAMA</t>
  </si>
  <si>
    <t>LAGUDAS, ALBERT PAGENTE</t>
  </si>
  <si>
    <t>MARCOS, RIAN MELENCION</t>
  </si>
  <si>
    <t xml:space="preserve">NACARIO, JACKYLOU HIZOLA </t>
  </si>
  <si>
    <t>PABELONIA, EDWIN TUBA</t>
  </si>
  <si>
    <t>PAÑA, EREKA GLAYS GABAISEN</t>
  </si>
  <si>
    <t>REGMAL, ROSE ANN BACALSO</t>
  </si>
  <si>
    <t>RELAMPAGOS, JOSIE MARY GENTILES</t>
  </si>
  <si>
    <t>SOLDIA, ALVINJAY RIVERA</t>
  </si>
  <si>
    <t>YBAÑEZ, ALVIN C.</t>
  </si>
  <si>
    <t xml:space="preserve">ANITO, EMELY GABATON </t>
  </si>
  <si>
    <t>ALICABA, RENE L.</t>
  </si>
  <si>
    <t>ANGCON, MERIAM E.</t>
  </si>
  <si>
    <t xml:space="preserve">BALOGBOG, IVORY DAWN O. </t>
  </si>
  <si>
    <t>BAUTISTA, JOHN RAY ADONACION</t>
  </si>
  <si>
    <t>BONITE, EDWIN JORDAN</t>
  </si>
  <si>
    <t>BRIGOLI, YVONNE S.</t>
  </si>
  <si>
    <t xml:space="preserve">BUCOG, PEPITO AVENIDO </t>
  </si>
  <si>
    <t xml:space="preserve">CAPASILAN, MARLITA GRANADA </t>
  </si>
  <si>
    <t>DIO, CLEO RAYMOND A.</t>
  </si>
  <si>
    <t>CASTAÑARES, NOEL ORUCAY</t>
  </si>
  <si>
    <t xml:space="preserve">CATAYAS, ERVIN ELLAMIL </t>
  </si>
  <si>
    <t>CIMAFRANCA, ROQUEOS LAPEÑA</t>
  </si>
  <si>
    <t>COLLADOS, JENALYN JADULCO</t>
  </si>
  <si>
    <t>DAJALOS, PROSPER JR., DAPITAN</t>
  </si>
  <si>
    <t>DELOSO, JONATHAN OCHIA</t>
  </si>
  <si>
    <t>ELLANO, JENNIFER JAY FAELNAR</t>
  </si>
  <si>
    <t xml:space="preserve">ETIS, ERICK ALILIN </t>
  </si>
  <si>
    <t>FANO, WILLIE MANUNGAS</t>
  </si>
  <si>
    <t>GALLETA, WILFREDO, JR. BANCOD</t>
  </si>
  <si>
    <t>GARDE, LENNY CIMAFRANCA</t>
  </si>
  <si>
    <t>HAMOT, RODEL A.</t>
  </si>
  <si>
    <t>HECHANOVA, ALMA PANTALEON</t>
  </si>
  <si>
    <t xml:space="preserve">INGUITO, ROGER CAORTE </t>
  </si>
  <si>
    <t>JIMENA, JONALLIE RICAMORA</t>
  </si>
  <si>
    <t>LACNO, SAJARAH CAJES</t>
  </si>
  <si>
    <t>LALUNA, ROVERLOS GULAYAN</t>
  </si>
  <si>
    <t xml:space="preserve">LATAYADA, EDWIN SANDIGAN </t>
  </si>
  <si>
    <t>LOPEZ, QUEENIE BATILONG</t>
  </si>
  <si>
    <t>MADJOS, RONALD O.</t>
  </si>
  <si>
    <t xml:space="preserve">MEDALLE, WENDELL SR., MEDIO </t>
  </si>
  <si>
    <t xml:space="preserve">NACARIO, JULIET SAMARCA </t>
  </si>
  <si>
    <t>NARVASA, ALJONIRRY M.</t>
  </si>
  <si>
    <t>PALICTE, NOVAHLEEN ITANG</t>
  </si>
  <si>
    <t>RESUEÑO, MICHAEL ANGELO ABELLANA</t>
  </si>
  <si>
    <t>ROJO, CYNTHIA SAGARINO</t>
  </si>
  <si>
    <t xml:space="preserve">SOLICAR, JOE DARLINGTON CLOYED SELIM </t>
  </si>
  <si>
    <t>SOLLORANO, ELVIE MARIE CARO</t>
  </si>
  <si>
    <t xml:space="preserve">TAGWALAN, MICHAEL MICUTUAN </t>
  </si>
  <si>
    <t>TAN, REY MARK H.</t>
  </si>
  <si>
    <t>TORRES, JONATHAN, JR. CALIPAYAN</t>
  </si>
  <si>
    <t>VEGA, QUEENIE JANE H.</t>
  </si>
  <si>
    <t>VICILLA, LOMUEL G.</t>
  </si>
  <si>
    <t xml:space="preserve"> </t>
  </si>
  <si>
    <t xml:space="preserve">ADLAWAN, LOVENA ATANOZA </t>
  </si>
  <si>
    <t>AGUIRRE, KRISTINE JANE A.</t>
  </si>
  <si>
    <t>ALBERCA, RICHELLE N.</t>
  </si>
  <si>
    <t>ALMANZOR, MARIFE B.</t>
  </si>
  <si>
    <t>ARADO, CARL SHERWIN L</t>
  </si>
  <si>
    <t>BECIERA, VIOLETA VILLACORTE</t>
  </si>
  <si>
    <t xml:space="preserve">BITOS, GRACE JOY GAMUTIN </t>
  </si>
  <si>
    <t>CORTEL, JESSA ABRIS</t>
  </si>
  <si>
    <t>DOPING, RYAN MAHINAY</t>
  </si>
  <si>
    <t>DUMANDAN, ANEE LEEN MACARANAS</t>
  </si>
  <si>
    <t>GELIG, ELLA KIM S.</t>
  </si>
  <si>
    <t>GENTILES, CRISPIN TALISIC</t>
  </si>
  <si>
    <t>GOTERA, VIOLA TUSIAS</t>
  </si>
  <si>
    <t>LORIN, JESSIE VITORILLO</t>
  </si>
  <si>
    <t>MALOLOY-ON, ROXANNE GUIA U.</t>
  </si>
  <si>
    <t xml:space="preserve">MAQUILAN, KAREN ANN REDERA </t>
  </si>
  <si>
    <t>MENA, RONALD O.</t>
  </si>
  <si>
    <t xml:space="preserve">MIANO, CIELITO NARCELO </t>
  </si>
  <si>
    <t>NIEZ, MONETTE DELOSO</t>
  </si>
  <si>
    <t xml:space="preserve">PINTOY, MARITES DE CASTRO </t>
  </si>
  <si>
    <t>PORCALLA, MECHELLE PELPINOSAS</t>
  </si>
  <si>
    <t>SUMABAL, JOSEPH RAYMUND AUTOR</t>
  </si>
  <si>
    <t xml:space="preserve">TADE, RITZEL OBUT </t>
  </si>
  <si>
    <t xml:space="preserve">TESORO, WELBOURN RAÑOA </t>
  </si>
  <si>
    <t>ALCOMENDRAS, HARVEY ENGUITO</t>
  </si>
  <si>
    <t>ATANOZA, NOVIE JOY MANGUILIMUTAN</t>
  </si>
  <si>
    <t>BAGA, CHERRIELOU LADIAO</t>
  </si>
  <si>
    <t>BAGNOL, DELAYA MANIGO</t>
  </si>
  <si>
    <t>BATOCAEL, ANGELA IVY PODUNAS</t>
  </si>
  <si>
    <t>BERNADOS, SHIRLY DELOS REYES</t>
  </si>
  <si>
    <t>BUENAOBRA, LIEZEL PADAO</t>
  </si>
  <si>
    <t>BUGHAO, JESSA MAE C.</t>
  </si>
  <si>
    <t xml:space="preserve">BUGTONG, ESTERLITA ALCORDO </t>
  </si>
  <si>
    <t xml:space="preserve">CABAL, AIMEE GRACE PUYAT </t>
  </si>
  <si>
    <t>CADAYONA, MAC JAY QUIROS</t>
  </si>
  <si>
    <t>CASLIB, SANTIAGO SALVO</t>
  </si>
  <si>
    <t xml:space="preserve">COZO, CRISTITO DENULAN </t>
  </si>
  <si>
    <t>DERLA, NICOLAS JR. D.</t>
  </si>
  <si>
    <t>DUMANGAS, ALVIN RUSSELL E.</t>
  </si>
  <si>
    <t xml:space="preserve">ERSAN, SHELA DORIA </t>
  </si>
  <si>
    <t>FUERZAS, JURIENA B.</t>
  </si>
  <si>
    <t xml:space="preserve">GERALDO, MYRNA APAYOR </t>
  </si>
  <si>
    <t xml:space="preserve">JASO, MARCELO JR., ADLAON </t>
  </si>
  <si>
    <t xml:space="preserve">LARIBA, MARIETTA PAYOT </t>
  </si>
  <si>
    <t xml:space="preserve">LOQUILLANO, JANETH POSTRERO </t>
  </si>
  <si>
    <t>MONLEON, ANGELIE DIANE DINOY</t>
  </si>
  <si>
    <t>NACARIO, ALAN ALONZO</t>
  </si>
  <si>
    <t xml:space="preserve">OLPINDO, DENNIS MONTERO </t>
  </si>
  <si>
    <t xml:space="preserve">PAYOT, HENRY COYOS </t>
  </si>
  <si>
    <t xml:space="preserve">SAMILLANO, KIRK BUSTILLO </t>
  </si>
  <si>
    <t xml:space="preserve">SANCHEZ, ROWENA VENTURA </t>
  </si>
  <si>
    <t xml:space="preserve">SANGCO, SANDY ALMERIDA </t>
  </si>
  <si>
    <t>SIONILLO, ANNA LIZA   ADLAWAN</t>
  </si>
  <si>
    <t xml:space="preserve">SPO </t>
  </si>
  <si>
    <t>BANGOY, REYNANTE FLORES</t>
  </si>
  <si>
    <t>BLASÉ, EMETERIO E.</t>
  </si>
  <si>
    <t>CARISMA, DANICA LYKA MOSQUEDA</t>
  </si>
  <si>
    <t>CATALAN, FLOPONE ROYLE AGUNOD</t>
  </si>
  <si>
    <t>DUJALI, GREGORIO III UY</t>
  </si>
  <si>
    <t>ENAD, WENDEL MUTOC</t>
  </si>
  <si>
    <t>GAVINA, JANREY GAMAO</t>
  </si>
  <si>
    <t>GENTILES, JANNO PAOLO P.</t>
  </si>
  <si>
    <t>JUMAMIL, DEVONA H.</t>
  </si>
  <si>
    <t>AMBASAN, RODRIGO A.</t>
  </si>
  <si>
    <t>MATUTINO, CONRAD THEODORE A.</t>
  </si>
  <si>
    <t>NAMUAG, DIZON PALUGA</t>
  </si>
  <si>
    <t>PAMISARAN, EMMANUEL GEMOTA</t>
  </si>
  <si>
    <t>RANAIN, WAHID BABOR</t>
  </si>
  <si>
    <t>AMBASAN, JOHN LESTER DUMAGIL</t>
  </si>
  <si>
    <t>AQUINO, GUILLERMO JR. S</t>
  </si>
  <si>
    <t>AVENIR, CHERRY MAY VERALLO</t>
  </si>
  <si>
    <t>BRAGA, LEMARIE FLORENDO</t>
  </si>
  <si>
    <t>DE LA MOTA, JANE ROSE GAVINA</t>
  </si>
  <si>
    <t>GOMEZ, KEVIN DEVER NAVARRO</t>
  </si>
  <si>
    <t>LEE, REGINALD GAVINA</t>
  </si>
  <si>
    <t>LUMAPAS, ROMEO OLIO</t>
  </si>
  <si>
    <t>MAGALLON, JIM LAGUITAO</t>
  </si>
  <si>
    <t>MANCERAS, CLOYD A.</t>
  </si>
  <si>
    <t>MEJIAS, DANILO JR. DELA TORRE</t>
  </si>
  <si>
    <t>NAUNGAYAN, RICARDO ALMONTE</t>
  </si>
  <si>
    <t>NOGAL, MADELINE PAMISARAN</t>
  </si>
  <si>
    <t>OCAMPO, MARIA RIZA MABOLOC</t>
  </si>
  <si>
    <t>QUITA, CHRISTOPHER BETACURA</t>
  </si>
  <si>
    <t>RIVAS, AVELINO ALVEZ</t>
  </si>
  <si>
    <t>REJAS, ARNEL JAICTIN</t>
  </si>
  <si>
    <t>YUTRAGO, JOY</t>
  </si>
  <si>
    <t>ARICA, NOEL GARA</t>
  </si>
  <si>
    <t>BELLEZA, SHERLYN CUTANDA</t>
  </si>
  <si>
    <t>BENEDICTO, JULIET SINAJON</t>
  </si>
  <si>
    <t>BONSUBRE, JANICE D.</t>
  </si>
  <si>
    <t>CABALLERO, MARIA THERESA LUZON</t>
  </si>
  <si>
    <t>CADOTDOT, RINALYN GALLARDO</t>
  </si>
  <si>
    <t>CARISMA, MARTECRIS VISTAL</t>
  </si>
  <si>
    <t>CASANILLO, REYNALDO JR. CASTILLANO</t>
  </si>
  <si>
    <t xml:space="preserve">DELOS ARCOS, MARITESS CASTAÑEDA </t>
  </si>
  <si>
    <t>DOLLENTE, JOHNEL UGAY</t>
  </si>
  <si>
    <t>DOMBASE, MIA JOICE BONDOC</t>
  </si>
  <si>
    <t>FAELNAR, NICANOR BANDIVAS</t>
  </si>
  <si>
    <t>GULAYAN, P-JAY NOVAL</t>
  </si>
  <si>
    <t>JEREZA, HERBERT BAWIN</t>
  </si>
  <si>
    <t>LAO, JENYBELLE PAZAGAD</t>
  </si>
  <si>
    <t>LASTIMOSO, GLOFE ALMENDRAS</t>
  </si>
  <si>
    <t>LIQUIGAN, VIRGILIO MINGUITO</t>
  </si>
  <si>
    <t>MORAN, CLAUDETTE CLEMENTE</t>
  </si>
  <si>
    <t>PADIOS, EDUARDO JR. CUBERO</t>
  </si>
  <si>
    <t>QUIJANO, JOEL URDANEZA</t>
  </si>
  <si>
    <t>RANGGA, RUBEL ALBANO</t>
  </si>
  <si>
    <t>RICHA, EDGARDO SEVILLE</t>
  </si>
  <si>
    <t>SALIGUMBA, LEILA PLAZA</t>
  </si>
  <si>
    <t>SITOY, EMILLY OMPAD</t>
  </si>
  <si>
    <t>SOLATORIO, GERMAN III YEE</t>
  </si>
  <si>
    <t>SUGANOB, MARIA ATHENA PIEDAD</t>
  </si>
  <si>
    <t>VALIENTE, MARIBEL BOYLES</t>
  </si>
  <si>
    <t xml:space="preserve">AGCOPRA, ARMANDO MANAGBANAG </t>
  </si>
  <si>
    <t xml:space="preserve">ALMORATO, REX JOY CALSADO </t>
  </si>
  <si>
    <t xml:space="preserve">ALPUERTO, AMY BENTULAN </t>
  </si>
  <si>
    <t>AMISOLA, SYRUSS NATIVIDAD</t>
  </si>
  <si>
    <t>ARONES, RITCHEL L.</t>
  </si>
  <si>
    <t>AQUINO, MARIE GRACE MALANDAY</t>
  </si>
  <si>
    <t xml:space="preserve">ATIENZO, SANTIAGO DELA LUZ </t>
  </si>
  <si>
    <t>BAAY, MARGIE A.</t>
  </si>
  <si>
    <t xml:space="preserve">BACALSO, PERLA BARONA </t>
  </si>
  <si>
    <t>BADAL, FLOREDA SENAJON</t>
  </si>
  <si>
    <t>BARCENAS, CRISANTO DAYAG</t>
  </si>
  <si>
    <t>BERSAMEN, JOELITO GRECIA</t>
  </si>
  <si>
    <t>BERGONIA, JEREMY CATALAN</t>
  </si>
  <si>
    <t>CAMINO, RODEL CORGIO</t>
  </si>
  <si>
    <t>CASAÑAS, GERARDO JR. PEPITO</t>
  </si>
  <si>
    <t>CASTILLONES, RICARDO BALMORI</t>
  </si>
  <si>
    <t xml:space="preserve">CATALAN, ROEL JABOC </t>
  </si>
  <si>
    <t xml:space="preserve">DELA SALDE, EDWIN BUENO </t>
  </si>
  <si>
    <t xml:space="preserve">DE PAZ, LIBERTINE MORA </t>
  </si>
  <si>
    <t xml:space="preserve">DIOSO, MEREDITH TAMONDONG </t>
  </si>
  <si>
    <t xml:space="preserve">ESCOVILLA, REX SABANDAL </t>
  </si>
  <si>
    <t>ESTELA,RAPHAEL DON CATURZA</t>
  </si>
  <si>
    <t>ESTRELLA, ROGELIO R.</t>
  </si>
  <si>
    <t>GALLETA, ANNALISE BANCOD</t>
  </si>
  <si>
    <t xml:space="preserve">GAMUTIN, EUNICE ESPINOSA </t>
  </si>
  <si>
    <t xml:space="preserve">GARABILES, BONIFACIO, JR. ROSIMO </t>
  </si>
  <si>
    <t xml:space="preserve">GEMENTIZA, CRIS BRIONES </t>
  </si>
  <si>
    <t>GOCON CEAZAR REY APAS</t>
  </si>
  <si>
    <t>GONZALES, BREECHIE C.</t>
  </si>
  <si>
    <t xml:space="preserve">JOSOL, ANSELMO YAP </t>
  </si>
  <si>
    <t>LAGARTEJA, ROBERTO L.</t>
  </si>
  <si>
    <t xml:space="preserve">LEOPARDAS, ANTOLIN BERIDO </t>
  </si>
  <si>
    <t>LEGITIMAS, JENNIBETH DAPIN</t>
  </si>
  <si>
    <t xml:space="preserve">LUZON, ALBERTO VILLAFLOR </t>
  </si>
  <si>
    <t xml:space="preserve">MAGARANG, SAMCIDAR SUMAYA </t>
  </si>
  <si>
    <t xml:space="preserve">MATUTINO, RHODORA OLPINDO </t>
  </si>
  <si>
    <t>MIRONTOS, JUNEL TANTOY</t>
  </si>
  <si>
    <t>MISA, ISMAELITA, DAILO</t>
  </si>
  <si>
    <t xml:space="preserve">ORIG, BARVIC SINCO </t>
  </si>
  <si>
    <t>OSIGAN, ARVIN JOHN B.</t>
  </si>
  <si>
    <t>PARAS, JASMINE AGUARIN</t>
  </si>
  <si>
    <t xml:space="preserve">PAUSAL, NINFA MOSQUEDA </t>
  </si>
  <si>
    <t>PAYOT, BELEN P.</t>
  </si>
  <si>
    <t>PAYOT, ROCKY JAY P</t>
  </si>
  <si>
    <t>RASGO, NEMESIO JR. LIÑAN</t>
  </si>
  <si>
    <t xml:space="preserve">RELOPEZ, DULCE ESPINA </t>
  </si>
  <si>
    <t>RETUBADO, ALAN T.</t>
  </si>
  <si>
    <t>SALVALEON, FRANCISCO MIRAFLOR</t>
  </si>
  <si>
    <t xml:space="preserve">SAMPAYAN, AILEEN DUMANDAN </t>
  </si>
  <si>
    <t xml:space="preserve">SANGO, ALLEN QUIÑONES </t>
  </si>
  <si>
    <t>SERDAN, ROLANDO M.</t>
  </si>
  <si>
    <t>SOLINAP, EMMANUEL M.</t>
  </si>
  <si>
    <t>TABUDLONG, EDWIN OLAER</t>
  </si>
  <si>
    <t>TAMAYO, JHONREL INSULLA</t>
  </si>
  <si>
    <t xml:space="preserve">TINACO, ELENA REBUCAS </t>
  </si>
  <si>
    <t xml:space="preserve">TORREJANO, LUCIA DERLA </t>
  </si>
  <si>
    <t>URETA, FRANCIS FLORES</t>
  </si>
  <si>
    <t>VILLACAMPA, RENANTE AVILA</t>
  </si>
  <si>
    <t>CEEMDO SLAUGHTERHOUSE OPERATIONS</t>
  </si>
  <si>
    <t>CEEMDO TERMINAL OPERATIONS</t>
  </si>
  <si>
    <t>CEEMDO MARKET OPERATIONS</t>
  </si>
  <si>
    <t>CEEMDO CEMETERY OPERATIONS</t>
  </si>
  <si>
    <t>Labor and Employment Officer I</t>
  </si>
  <si>
    <t>Tourism Operations Officer II</t>
  </si>
  <si>
    <t>Computer Maintenance Technologist I</t>
  </si>
  <si>
    <t>Administrative Aide IV (Driver II)</t>
  </si>
  <si>
    <t>Information Technology Officer I</t>
  </si>
  <si>
    <t>Project Development Officer I</t>
  </si>
  <si>
    <t>Administrative Officer II (Management and Audit Analyst I)</t>
  </si>
  <si>
    <t>Project Development Officer II</t>
  </si>
  <si>
    <t>Senior Labor &amp; Employment Officer</t>
  </si>
  <si>
    <t>Tourism Operations Officer I</t>
  </si>
  <si>
    <t>Computer Programmer II</t>
  </si>
  <si>
    <t>Administrative Asst. III (Communications Equipment Opertaor III)</t>
  </si>
  <si>
    <t>CGDH I (City Administrator I)</t>
  </si>
  <si>
    <t>Administrative Asst. III (Comm. Equipment Opertaor III)</t>
  </si>
  <si>
    <t>Museum Technician II</t>
  </si>
  <si>
    <t>Computer Programmer I</t>
  </si>
  <si>
    <t>Administrative Aide VI (Clerk III)</t>
  </si>
  <si>
    <t>Manpower Development Assistant</t>
  </si>
  <si>
    <t>CGADH I</t>
  </si>
  <si>
    <t>Administrative Aide IV ( Driver II )</t>
  </si>
  <si>
    <t>Administrative Officer V (Management and Audit Analyst III)</t>
  </si>
  <si>
    <t>Labor and Employment Assistant</t>
  </si>
  <si>
    <t>Administrative Aide IV (Bookbinder II)</t>
  </si>
  <si>
    <t>Administrative Assistant II (HRMA)</t>
  </si>
  <si>
    <t>Administrative Officer V (Human Resource Mgt Officer III)</t>
  </si>
  <si>
    <t>Administrative Officer II (HRMO II)</t>
  </si>
  <si>
    <t>CGDH I</t>
  </si>
  <si>
    <t>Administrative Officer V (HRM Officer III)</t>
  </si>
  <si>
    <t>Administrative Assistant I (Bookbinder III)</t>
  </si>
  <si>
    <t>Administrative Officer II (HRM Officer I)</t>
  </si>
  <si>
    <t>Administrative Officer IV (HRMO II)</t>
  </si>
  <si>
    <t>Senior Agriculturist</t>
  </si>
  <si>
    <t>Agriculturist I</t>
  </si>
  <si>
    <t>Aquaculturist I</t>
  </si>
  <si>
    <t>Agricuturist II</t>
  </si>
  <si>
    <t>Aquacultural Technician II</t>
  </si>
  <si>
    <t>Farm Supervisor</t>
  </si>
  <si>
    <t>Animal Keeper I</t>
  </si>
  <si>
    <t>Engineer I (Agricultural Engineer)</t>
  </si>
  <si>
    <t xml:space="preserve">Aquaculturist II </t>
  </si>
  <si>
    <t xml:space="preserve">Senior Agriculturist </t>
  </si>
  <si>
    <t>Agricultural Technician II</t>
  </si>
  <si>
    <t>Agriculturist II</t>
  </si>
  <si>
    <t xml:space="preserve">Senior Aquaculturist </t>
  </si>
  <si>
    <t>Administrative Assistant II (Accounting Clerk III)</t>
  </si>
  <si>
    <t>Administrative Officer V (Accountant III)</t>
  </si>
  <si>
    <t>Administrative Aide VI (Accounting Clerk II)</t>
  </si>
  <si>
    <t>Administrative Officer IV (Management and Audit Analyst II)</t>
  </si>
  <si>
    <t>Administrative Officer IV (Accountant II)</t>
  </si>
  <si>
    <t>Local Assessment Operations Officer III</t>
  </si>
  <si>
    <t>Tax Mapper III</t>
  </si>
  <si>
    <t>Assessment Clerk III</t>
  </si>
  <si>
    <t>Local Assessment Operations Officer II</t>
  </si>
  <si>
    <t>Administrative Officer III (Records Officer II)</t>
  </si>
  <si>
    <t>Tax Mapper I</t>
  </si>
  <si>
    <t>Administrative Officer V (Records Officer III)</t>
  </si>
  <si>
    <t>Administrative Officer I (Records Officer I)</t>
  </si>
  <si>
    <t>Local Assessment Operations Officer I</t>
  </si>
  <si>
    <t xml:space="preserve"> CGADH I</t>
  </si>
  <si>
    <t>Administrative Aide IV (Reproduction Machine Operator II)</t>
  </si>
  <si>
    <t>Administrative Officer V (Budget Officer III)</t>
  </si>
  <si>
    <t>Administrative Officer IV (Budget Officer II)</t>
  </si>
  <si>
    <t>Administrative Officer II (Budgeting Officer I)</t>
  </si>
  <si>
    <t>Administrative Officer II (Budget Officer I)</t>
  </si>
  <si>
    <t>Administrative Assistant II (Budgeting Assistant)</t>
  </si>
  <si>
    <t>CGADH 1</t>
  </si>
  <si>
    <t>Administrative Aide VI (Clek III)</t>
  </si>
  <si>
    <t>Registration Officer II</t>
  </si>
  <si>
    <t xml:space="preserve">Registration Officer III </t>
  </si>
  <si>
    <t>Registration Officer I</t>
  </si>
  <si>
    <t>Assistant Registration Officer</t>
  </si>
  <si>
    <t>Administrative Assistant II (Air-Conditioning Technician II)</t>
  </si>
  <si>
    <t>Engineer II (Geodetic Engineer)</t>
  </si>
  <si>
    <t>Engineer I (Civil Engineer)</t>
  </si>
  <si>
    <t>Architect II</t>
  </si>
  <si>
    <t>Engineering Assistant</t>
  </si>
  <si>
    <t>Construction and Maintenance Foreman</t>
  </si>
  <si>
    <t>Administrative Aide V (Plumber II)</t>
  </si>
  <si>
    <t xml:space="preserve">Administrative Aide VI ( Clerk III) </t>
  </si>
  <si>
    <t>Draftsman III</t>
  </si>
  <si>
    <t>Const. and Maint. Foreman</t>
  </si>
  <si>
    <t>Building Inspector</t>
  </si>
  <si>
    <t>Electrical Inspector II</t>
  </si>
  <si>
    <t>Engineer I (Electrical Engineer)</t>
  </si>
  <si>
    <t>Egnineer II (Civil Engineer)</t>
  </si>
  <si>
    <t>Engineering Aide</t>
  </si>
  <si>
    <t>Engineer II (Electrical Engineer)</t>
  </si>
  <si>
    <t>Waterworks Supervisor</t>
  </si>
  <si>
    <t>Engineer III (Civil Engineer)</t>
  </si>
  <si>
    <t>Administrative Aide V (Mason II)</t>
  </si>
  <si>
    <t>Administrative Aide III (Utility Worker II)</t>
  </si>
  <si>
    <t>AdministrativeAide IV (Driver II)</t>
  </si>
  <si>
    <t>Park Maintenance Gen. Foreman</t>
  </si>
  <si>
    <t>Environvental Mgt. Specialist II</t>
  </si>
  <si>
    <t>Environmental Management Specialist I</t>
  </si>
  <si>
    <t>Environmental Management Specialist II</t>
  </si>
  <si>
    <t>Heavy Equipment Operator II</t>
  </si>
  <si>
    <t>Park Maintenance Foreman</t>
  </si>
  <si>
    <t>Senior Environmental Mgt. Specialist</t>
  </si>
  <si>
    <t xml:space="preserve">Administrative Aide III (Utility Worker II) </t>
  </si>
  <si>
    <t>Administrative Officer V (Supply Officer III)</t>
  </si>
  <si>
    <t>Administrative Aide VI (Mechanic II)</t>
  </si>
  <si>
    <t>October 15, 2021</t>
  </si>
  <si>
    <t>Administrative Assistant III (Mechanic III)</t>
  </si>
  <si>
    <t>Welder II</t>
  </si>
  <si>
    <t>Engineer I (Mechanical Engineer)</t>
  </si>
  <si>
    <t>HEO II</t>
  </si>
  <si>
    <t>Admin. Assist. III (Mechanic III)</t>
  </si>
  <si>
    <t>Administrative Aide VI (Utility Foreman)</t>
  </si>
  <si>
    <t>Administrative Officer I (Supply Officer I)</t>
  </si>
  <si>
    <t>Heavy Equipment Operator</t>
  </si>
  <si>
    <t>Administrative Aide IV(Driver II)</t>
  </si>
  <si>
    <t>Warehouseman III</t>
  </si>
  <si>
    <t>Administrative Assistant III (Buyer III)</t>
  </si>
  <si>
    <t>Administrative Aide IV (Mechanic II)</t>
  </si>
  <si>
    <t>Admin Aide III (Utility Worker II)</t>
  </si>
  <si>
    <t>Warehouseman I</t>
  </si>
  <si>
    <t>Midwife III</t>
  </si>
  <si>
    <t>Dental Hygienist</t>
  </si>
  <si>
    <t>Nutritionist-Dietitian I</t>
  </si>
  <si>
    <t>Laboratory Aide II</t>
  </si>
  <si>
    <t>Nutritionist Dietitian I</t>
  </si>
  <si>
    <t>Pharmacist II</t>
  </si>
  <si>
    <t>Midwife IV</t>
  </si>
  <si>
    <t>Medical Technologist I</t>
  </si>
  <si>
    <t>Nutritionist Dietitian III</t>
  </si>
  <si>
    <t>Nurse II</t>
  </si>
  <si>
    <t>Dentist III</t>
  </si>
  <si>
    <t>GULAYAN, Care C.</t>
  </si>
  <si>
    <t>Medical Technologist II</t>
  </si>
  <si>
    <t>Nurse III</t>
  </si>
  <si>
    <t>HEPO II</t>
  </si>
  <si>
    <t>Nurse I</t>
  </si>
  <si>
    <t>Sanitation Inspector II</t>
  </si>
  <si>
    <t>Population Prog. Officer III</t>
  </si>
  <si>
    <t>Population Program Officer II</t>
  </si>
  <si>
    <t>Sanitation Inspector III</t>
  </si>
  <si>
    <t>Administrative Officer IV (Administrative Officer II)</t>
  </si>
  <si>
    <t>Population Program Officer I</t>
  </si>
  <si>
    <t>Medical Officer III</t>
  </si>
  <si>
    <t>Medical Technologist III</t>
  </si>
  <si>
    <t>Administrative Officer V (Administrative Officer III)</t>
  </si>
  <si>
    <t>Administrative Assistant II (Clerk IV)</t>
  </si>
  <si>
    <t>Legal Assistant I</t>
  </si>
  <si>
    <t>Attorney III</t>
  </si>
  <si>
    <t>Administrative Aide VI (Fiscal Clerk)</t>
  </si>
  <si>
    <t>Local Treasury Operations Officer I</t>
  </si>
  <si>
    <t>Revenue Collection Clerk III</t>
  </si>
  <si>
    <t>Administrative Aide VI (Disbursing Officer I)</t>
  </si>
  <si>
    <t>Local Treasury Operations Officer II</t>
  </si>
  <si>
    <t>Local Treasury Operations Officer III</t>
  </si>
  <si>
    <t>Local Treasury Operations Assistant</t>
  </si>
  <si>
    <t>Local Revenue Collection Officer I</t>
  </si>
  <si>
    <t>Administrative Assistant II (Disbursing Officer II)</t>
  </si>
  <si>
    <t>Local Revenue Collection Officer II</t>
  </si>
  <si>
    <t>Administrative Assistant I (Computer Optr. I)</t>
  </si>
  <si>
    <t>SUGOYAN, MARY ANN GUALBERTO</t>
  </si>
  <si>
    <t>Security Guard II</t>
  </si>
  <si>
    <t>Market Supervisor II</t>
  </si>
  <si>
    <t>Market Supervisor I</t>
  </si>
  <si>
    <t>Administrative Assistant III (Computer Optr. II)</t>
  </si>
  <si>
    <t>Watchman II</t>
  </si>
  <si>
    <t xml:space="preserve">Administrative Aide IV (Driver II) </t>
  </si>
  <si>
    <t>Administrative Aide VI ( Electrician II)</t>
  </si>
  <si>
    <t xml:space="preserve">Administrative Aide III (Utility Worker II)     </t>
  </si>
  <si>
    <t>Administrative Aide V (Carpenter II)</t>
  </si>
  <si>
    <t>Ticket Checker</t>
  </si>
  <si>
    <t>Administrative Officer IV (Mgt. and Audit Analyst II)</t>
  </si>
  <si>
    <t>Revenue Collection Clerk II</t>
  </si>
  <si>
    <t xml:space="preserve">Ticket Checker </t>
  </si>
  <si>
    <t>Livestock Inspector II</t>
  </si>
  <si>
    <t>Slaughterhouse Master I</t>
  </si>
  <si>
    <t>Cemetery Caretaker</t>
  </si>
  <si>
    <t>Social Welfare Officer I</t>
  </si>
  <si>
    <t>Disability Affairs Officer I</t>
  </si>
  <si>
    <t>Social Welfare Aide</t>
  </si>
  <si>
    <t>Day Care Worker II</t>
  </si>
  <si>
    <t xml:space="preserve">Disability Affairs Assistant </t>
  </si>
  <si>
    <t>Social Welfare Officer III</t>
  </si>
  <si>
    <t>Social Welfare Officer II</t>
  </si>
  <si>
    <t>Psychologist I</t>
  </si>
  <si>
    <t>Social Welfare Assistant</t>
  </si>
  <si>
    <t>Security Agent I</t>
  </si>
  <si>
    <t>Private Secretary I1</t>
  </si>
  <si>
    <t>Security Officer II</t>
  </si>
  <si>
    <t>Executive Assistant III</t>
  </si>
  <si>
    <t>Private Secretary I</t>
  </si>
  <si>
    <t>Executive Assistant II</t>
  </si>
  <si>
    <t>Driver II</t>
  </si>
  <si>
    <t>Private Secretary II</t>
  </si>
  <si>
    <t>Executive Assistant IV</t>
  </si>
  <si>
    <t>Housing &amp; Homesite Regulation Officer IV</t>
  </si>
  <si>
    <t>Veterinarian III</t>
  </si>
  <si>
    <t>Licensing Inspector II</t>
  </si>
  <si>
    <t>Administrative Aide VI (Driver II)</t>
  </si>
  <si>
    <t>Security Guard I</t>
  </si>
  <si>
    <t>Traffic Aide I</t>
  </si>
  <si>
    <t>Local DRRM Officer IV</t>
  </si>
  <si>
    <t>Information Officer I</t>
  </si>
  <si>
    <t>Meat Inspector II</t>
  </si>
  <si>
    <t>Administrative Aide IV ( Driver II)</t>
  </si>
  <si>
    <t>Local DRRM Officer I</t>
  </si>
  <si>
    <t>Youth Development Officer I</t>
  </si>
  <si>
    <t>Cooperatives Development Specialist I</t>
  </si>
  <si>
    <t>Nursing Attendant II</t>
  </si>
  <si>
    <t>Licensing Officer III</t>
  </si>
  <si>
    <t>Housing and Homesite Regulation Officer II</t>
  </si>
  <si>
    <t>Local DRRM Officer III</t>
  </si>
  <si>
    <t>Information Officer III</t>
  </si>
  <si>
    <t>Licensing Officer II</t>
  </si>
  <si>
    <t>Senior Cooperatives Development Specialist</t>
  </si>
  <si>
    <t>Youth Development Officer III</t>
  </si>
  <si>
    <t>License Inspector II</t>
  </si>
  <si>
    <t>Meat Inspector III</t>
  </si>
  <si>
    <t>Planning Officer I</t>
  </si>
  <si>
    <t>Architect III</t>
  </si>
  <si>
    <t>Draftsman II</t>
  </si>
  <si>
    <t>Drastman II</t>
  </si>
  <si>
    <t>Administrative Aide IV ( Reproduction Machine Operator II)</t>
  </si>
  <si>
    <t>Project Evaluation Officer II</t>
  </si>
  <si>
    <t>Economist II</t>
  </si>
  <si>
    <t>Zoning Officer III</t>
  </si>
  <si>
    <t>Project Evaluation Officer I</t>
  </si>
  <si>
    <t>Planning Officer III</t>
  </si>
  <si>
    <t>Zoning Officer I</t>
  </si>
  <si>
    <t>Zoning Inspector II</t>
  </si>
  <si>
    <t>CITY MAYOR</t>
  </si>
  <si>
    <t>01</t>
  </si>
  <si>
    <t>SP MEMBER</t>
  </si>
  <si>
    <t>05</t>
  </si>
  <si>
    <t>04</t>
  </si>
  <si>
    <t>03</t>
  </si>
  <si>
    <t>02</t>
  </si>
  <si>
    <t>06</t>
  </si>
  <si>
    <t>08</t>
  </si>
  <si>
    <t>Security Officer I</t>
  </si>
  <si>
    <t>BADILLA, EVA D.</t>
  </si>
  <si>
    <t xml:space="preserve">Local Legislative Staff Assistant III </t>
  </si>
  <si>
    <t>Local Legislative Staff Assistant II</t>
  </si>
  <si>
    <t>CAMA, KIMBERLY T.</t>
  </si>
  <si>
    <t>Administrative Officer II (Administrative Officer I)</t>
  </si>
  <si>
    <t>Local Legislative Staff Officer III</t>
  </si>
  <si>
    <t xml:space="preserve">Administrative Assistant V (Data Entry Machine Operator III) </t>
  </si>
  <si>
    <t>Local Legislative Staff Officer IV</t>
  </si>
  <si>
    <t>Local Legislative Staff Officer II</t>
  </si>
  <si>
    <t>TARON, PRINCESS RHELYN Z.</t>
  </si>
  <si>
    <t>Length of Service</t>
  </si>
  <si>
    <t>Percentage</t>
  </si>
  <si>
    <t>TACARDON, MAE RAZON BAGO</t>
  </si>
  <si>
    <t>AMOUNT ACCRUED</t>
  </si>
  <si>
    <r>
      <rPr>
        <b/>
        <sz val="11"/>
        <rFont val="Times New Roman"/>
        <family val="1"/>
      </rPr>
      <t>CERTIFIED:</t>
    </r>
    <r>
      <rPr>
        <sz val="11"/>
        <rFont val="Times New Roman"/>
        <family val="1"/>
      </rPr>
      <t xml:space="preserve">  Supporting documents complete and proper.</t>
    </r>
  </si>
  <si>
    <t>CMO P</t>
  </si>
  <si>
    <t>CMOco-t</t>
  </si>
  <si>
    <t>FOR THE YEAR 2022</t>
  </si>
  <si>
    <t>REQUIDAN, Ryan Jay L.</t>
  </si>
  <si>
    <t>ROMA, HONEYBEE S.</t>
  </si>
  <si>
    <t>CRODUA, GERALD S.</t>
  </si>
  <si>
    <t>BAUTISTA, Zsarylle O.</t>
  </si>
  <si>
    <t>CARBONILLA, ALYSSA MARIE B.</t>
  </si>
  <si>
    <t>ABREGANA, Gino Paulo G.</t>
  </si>
  <si>
    <t>CUAMAG, Alexis A.</t>
  </si>
  <si>
    <t>Engineer III (Mechanical Engineer)</t>
  </si>
  <si>
    <t>NO CERT</t>
  </si>
  <si>
    <t>GOTERA, Ryan Jove T.</t>
  </si>
  <si>
    <t>Administrative Officer III (Supply Officer II)</t>
  </si>
  <si>
    <t>Secretary to the Sangguniang Panlungsod I</t>
  </si>
  <si>
    <t>BINASBAS, JOEL O.</t>
  </si>
  <si>
    <t>Adminitrative Aide IV (Utility Foreman)</t>
  </si>
  <si>
    <t>SPO E</t>
  </si>
  <si>
    <t>SPO C</t>
  </si>
  <si>
    <t>SPO P</t>
  </si>
  <si>
    <t>MKT</t>
  </si>
  <si>
    <t>TER</t>
  </si>
  <si>
    <t>SLA</t>
  </si>
  <si>
    <t>CEM</t>
  </si>
  <si>
    <t>CMO OTC</t>
  </si>
  <si>
    <t>SPO OTC</t>
  </si>
  <si>
    <t>3 06 202211:20 AM</t>
  </si>
  <si>
    <t>CATAYONG, Vic Martin L.</t>
  </si>
  <si>
    <t>Administrative Aide VI (Clerk II)</t>
  </si>
  <si>
    <t>SIALMO, JOHN RHYL L., III</t>
  </si>
  <si>
    <t>OTC</t>
  </si>
  <si>
    <t>CABALLO, CHERRY PIE N.</t>
  </si>
  <si>
    <t>CHAVEZ, JERIC JAY R.</t>
  </si>
  <si>
    <t>Local DRRM Assistant</t>
  </si>
  <si>
    <t>PANGATUNGAN, WEN RAEY T.</t>
  </si>
  <si>
    <t>ADA, ADRIELLE SHINE B.</t>
  </si>
  <si>
    <t>CRUZ, IVY KRISTINE D.</t>
  </si>
  <si>
    <t>PALCES, GRACE J.</t>
  </si>
  <si>
    <t>TRANSFER</t>
  </si>
  <si>
    <t>FIGURACION, MYLYN GRACE P.</t>
  </si>
  <si>
    <t>Administrative Assistant II (Clerk IV) (Disbursing Officer II)</t>
  </si>
  <si>
    <t>LABAYAN, GLEN E.</t>
  </si>
  <si>
    <t>PALMA, AGUSTINA B.</t>
  </si>
  <si>
    <t>Administrative Aide VI (Fiscal Clerk II)</t>
  </si>
  <si>
    <t>RETIRED 10/11/2022</t>
  </si>
  <si>
    <t>ALBERT, LANIE G.</t>
  </si>
  <si>
    <t>ADLAWAN, ERIC R.</t>
  </si>
  <si>
    <t>Engineer II (Civil Engineer)</t>
  </si>
  <si>
    <t>DEMONTAÑO, DEJIE E.</t>
  </si>
  <si>
    <t>Engineer I (Geodetic Engineer)</t>
  </si>
  <si>
    <t>TAGULAYLAY, MAXIMO C., Jr.</t>
  </si>
  <si>
    <t>LARONG, CHARLYN G.</t>
  </si>
  <si>
    <t>INTONG, FELROS S.</t>
  </si>
  <si>
    <t>JIMENEZ, BRIANNE NEIL LLOYD L.</t>
  </si>
  <si>
    <t>PARCIA, REJIE P.</t>
  </si>
  <si>
    <t>DE GUZMAN, JHUNDYL E.</t>
  </si>
  <si>
    <t>JANDA, ESTHER M.</t>
  </si>
  <si>
    <t>Adminitrative Aide VI (Clerk III)</t>
  </si>
  <si>
    <t>GARABILES, FRETZIE B.</t>
  </si>
  <si>
    <t>ANG, RONALD L.</t>
  </si>
  <si>
    <t>BANGOY, SHERLOU F.</t>
  </si>
  <si>
    <t>CATALAN, IAN ROLET A.</t>
  </si>
  <si>
    <t>DUJALI, CHRISTIAN LEANDER M.</t>
  </si>
  <si>
    <t>MACLA, JAMAIL LUNAR G.</t>
  </si>
  <si>
    <t>GREGORIO U. DUJALI III, MPA, MDMG</t>
  </si>
  <si>
    <t>MACASARTE, BRIAN J.</t>
  </si>
  <si>
    <t>Local Legislative Staff Assistant III</t>
  </si>
  <si>
    <t>RETIRED JUNE 6, 2022</t>
  </si>
  <si>
    <t>AGAN, Peter Mart L.</t>
  </si>
  <si>
    <t>BUCALA, GEMMA M.</t>
  </si>
  <si>
    <t>CACHUELA, PAUL A.</t>
  </si>
  <si>
    <t>DUJALI, ANTONIO U.</t>
  </si>
  <si>
    <t>DULLA, RODALYN L.</t>
  </si>
  <si>
    <t>HINAY, ARMELA D.</t>
  </si>
  <si>
    <t>LIQUIGAN, JAYVEE P.</t>
  </si>
  <si>
    <t>NICOL, JAMES R.</t>
  </si>
  <si>
    <t>ROBLE, LOVELY</t>
  </si>
  <si>
    <t>ROZAL, SHAKEY L.</t>
  </si>
  <si>
    <t>SABARDAN, RUBY LEE C.</t>
  </si>
  <si>
    <t>TAGIMACRUZ, IVAN JOY C.</t>
  </si>
  <si>
    <t>VALDEZ, Vanessa May V.</t>
  </si>
  <si>
    <t>CITY VICE-MAYOR</t>
  </si>
  <si>
    <t>RANAIN, OMAR P.</t>
  </si>
  <si>
    <t>PAOS, LOVIELYN A.</t>
  </si>
  <si>
    <t xml:space="preserve">NEW </t>
  </si>
  <si>
    <t>START</t>
  </si>
  <si>
    <t>RETIRED/RESIGNED</t>
  </si>
  <si>
    <t>LAST DAY OF DUTY</t>
  </si>
  <si>
    <t>ACTUAL</t>
  </si>
  <si>
    <t xml:space="preserve">TO CALCULATE IF QUALIFIED: USE THE CALENDAR DAYS IN COUNTING </t>
  </si>
  <si>
    <t>FOR EXAMPLE: IF its 4 months (4 X 30 days (average number of days in a month)</t>
  </si>
  <si>
    <t>120 days and count the days from the last day applicable backwards</t>
  </si>
  <si>
    <t>TOTAL AMOUNT</t>
  </si>
  <si>
    <t>8 months</t>
  </si>
  <si>
    <t>YEAR-END BONUS &amp; CASH GIFT PAYROLL JOURNAL</t>
  </si>
  <si>
    <t>YEAR-END BONUS &amp; CASH GIFT PAYROLL JOURNAL (PRO-RATED CASH GIFT)</t>
  </si>
  <si>
    <t>YEAR-END BONUS &amp; CASH GIFT PAYROLL JOURNAL (SEPARATED)</t>
  </si>
  <si>
    <t xml:space="preserve"> less than 8 months</t>
  </si>
  <si>
    <t>less than 8 months</t>
  </si>
  <si>
    <t>less than 7 months</t>
  </si>
  <si>
    <t>less than 10 months</t>
  </si>
  <si>
    <t>not qualified</t>
  </si>
  <si>
    <t>MIRAS, KATHLEEN C.</t>
  </si>
  <si>
    <t>Assessment Clerk II</t>
  </si>
  <si>
    <t>PRO-RATED</t>
  </si>
  <si>
    <t>3 months but less than 4 months</t>
  </si>
  <si>
    <t>YEAR-END BONUS &amp; CASH GIFT PAYROLL JOURNAL (PRO-RATED)</t>
  </si>
  <si>
    <t>City Vice-Mayor</t>
  </si>
  <si>
    <t>2 months but less than 3 months</t>
  </si>
  <si>
    <t>REFER CASUAL PAYROLL</t>
  </si>
  <si>
    <t>SEPARATED</t>
  </si>
  <si>
    <t>5 months but less than 6 months</t>
  </si>
  <si>
    <t>6 months</t>
  </si>
  <si>
    <t>BM</t>
  </si>
  <si>
    <t>Former Position</t>
  </si>
  <si>
    <t>CEPADA, EAJEAN JOY PRINCESS N.</t>
  </si>
  <si>
    <t>CERTIFIED:   Cash available for the purpose.</t>
  </si>
  <si>
    <t>less than 6 months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</si>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</sst>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[$-409]mmmm\ d\,\ yyyy;@"/>
    <numFmt numFmtId="167" formatCode="[$-3409]mmmm\ dd\,\ yyyy;@"/>
  </numFmts>
  <fonts count="82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color indexed="12"/>
      <name val="Times New Roman"/>
      <family val="1"/>
    </font>
    <font>
      <i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trike/>
      <sz val="11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9"/>
      <name val="Times New Roman"/>
      <family val="1"/>
    </font>
    <font>
      <sz val="14"/>
      <name val="Times New Roman"/>
      <family val="1"/>
    </font>
    <font>
      <i/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imes New Roman"/>
      <family val="1"/>
    </font>
    <font>
      <b/>
      <u/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Times New Roman"/>
      <family val="1"/>
    </font>
    <font>
      <b/>
      <sz val="12"/>
      <color theme="1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i/>
      <sz val="15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4"/>
      <name val="Arial Narrow"/>
      <family val="2"/>
    </font>
    <font>
      <i/>
      <sz val="14"/>
      <name val="Calibri"/>
      <family val="2"/>
      <scheme val="minor"/>
    </font>
    <font>
      <i/>
      <sz val="16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46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164" fontId="24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37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7" fillId="0" borderId="0"/>
    <xf numFmtId="164" fontId="37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775">
    <xf numFmtId="0" fontId="0" fillId="0" borderId="0" xfId="0"/>
    <xf numFmtId="0" fontId="0" fillId="0" borderId="0" xfId="0" applyBorder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 applyAlignment="1">
      <alignment horizontal="right" textRotation="180"/>
    </xf>
    <xf numFmtId="0" fontId="15" fillId="0" borderId="0" xfId="0" applyFont="1"/>
    <xf numFmtId="0" fontId="13" fillId="0" borderId="0" xfId="0" applyFont="1" applyBorder="1"/>
    <xf numFmtId="0" fontId="17" fillId="0" borderId="0" xfId="0" applyFont="1" applyBorder="1"/>
    <xf numFmtId="0" fontId="17" fillId="0" borderId="0" xfId="0" applyFont="1" applyBorder="1" applyAlignment="1"/>
    <xf numFmtId="0" fontId="11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8" fillId="0" borderId="0" xfId="0" applyFont="1" applyBorder="1" applyAlignment="1"/>
    <xf numFmtId="0" fontId="18" fillId="0" borderId="0" xfId="0" applyFont="1" applyBorder="1"/>
    <xf numFmtId="0" fontId="0" fillId="0" borderId="20" xfId="0" applyBorder="1"/>
    <xf numFmtId="0" fontId="17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center" wrapText="1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3" fillId="0" borderId="0" xfId="0" applyFont="1" applyBorder="1" applyAlignment="1">
      <alignment vertical="center" wrapText="1"/>
    </xf>
    <xf numFmtId="0" fontId="13" fillId="3" borderId="0" xfId="0" applyFont="1" applyFill="1" applyBorder="1" applyAlignment="1">
      <alignment horizontal="center"/>
    </xf>
    <xf numFmtId="0" fontId="13" fillId="3" borderId="0" xfId="0" applyFont="1" applyFill="1" applyBorder="1"/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9" fillId="0" borderId="12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164" fontId="28" fillId="0" borderId="0" xfId="1" applyFont="1" applyBorder="1" applyAlignment="1">
      <alignment vertical="center"/>
    </xf>
    <xf numFmtId="165" fontId="28" fillId="0" borderId="0" xfId="1" applyNumberFormat="1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164" fontId="29" fillId="0" borderId="0" xfId="1" applyFont="1" applyBorder="1" applyAlignment="1">
      <alignment horizontal="center" vertical="center"/>
    </xf>
    <xf numFmtId="164" fontId="28" fillId="0" borderId="0" xfId="1" applyFont="1" applyBorder="1" applyAlignment="1">
      <alignment horizontal="center" vertical="center"/>
    </xf>
    <xf numFmtId="164" fontId="11" fillId="0" borderId="0" xfId="0" applyNumberFormat="1" applyFont="1" applyBorder="1"/>
    <xf numFmtId="0" fontId="28" fillId="0" borderId="0" xfId="0" applyFont="1" applyBorder="1"/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164" fontId="13" fillId="0" borderId="0" xfId="1" applyFont="1" applyBorder="1" applyAlignment="1">
      <alignment horizontal="center"/>
    </xf>
    <xf numFmtId="165" fontId="13" fillId="0" borderId="0" xfId="1" applyNumberFormat="1" applyFont="1" applyBorder="1" applyAlignment="1">
      <alignment vertical="center"/>
    </xf>
    <xf numFmtId="164" fontId="25" fillId="0" borderId="0" xfId="1" applyFont="1" applyBorder="1" applyAlignment="1">
      <alignment horizontal="center"/>
    </xf>
    <xf numFmtId="164" fontId="13" fillId="0" borderId="0" xfId="1" applyFont="1" applyBorder="1"/>
    <xf numFmtId="164" fontId="18" fillId="0" borderId="0" xfId="0" applyNumberFormat="1" applyFont="1" applyBorder="1"/>
    <xf numFmtId="0" fontId="30" fillId="0" borderId="0" xfId="0" applyFont="1" applyBorder="1" applyAlignment="1">
      <alignment vertical="center"/>
    </xf>
    <xf numFmtId="164" fontId="18" fillId="3" borderId="0" xfId="1" applyFont="1" applyFill="1" applyBorder="1" applyAlignment="1">
      <alignment horizontal="center"/>
    </xf>
    <xf numFmtId="164" fontId="26" fillId="3" borderId="0" xfId="1" applyFont="1" applyFill="1" applyBorder="1" applyAlignment="1">
      <alignment horizontal="center"/>
    </xf>
    <xf numFmtId="0" fontId="0" fillId="3" borderId="0" xfId="0" applyFill="1" applyBorder="1"/>
    <xf numFmtId="0" fontId="20" fillId="0" borderId="0" xfId="0" applyFont="1" applyBorder="1" applyAlignment="1">
      <alignment horizontal="right" vertical="top" wrapText="1"/>
    </xf>
    <xf numFmtId="0" fontId="1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20" xfId="0" applyFont="1" applyBorder="1"/>
    <xf numFmtId="0" fontId="27" fillId="0" borderId="8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4" xfId="0" applyFont="1" applyBorder="1" applyAlignment="1">
      <alignment vertical="center"/>
    </xf>
    <xf numFmtId="164" fontId="28" fillId="3" borderId="0" xfId="1" applyFont="1" applyFill="1" applyBorder="1" applyAlignment="1">
      <alignment vertical="center"/>
    </xf>
    <xf numFmtId="0" fontId="13" fillId="3" borderId="0" xfId="0" applyFont="1" applyFill="1" applyBorder="1" applyAlignment="1">
      <alignment vertical="center" wrapText="1"/>
    </xf>
    <xf numFmtId="0" fontId="28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164" fontId="11" fillId="3" borderId="0" xfId="1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164" fontId="29" fillId="3" borderId="0" xfId="1" applyFont="1" applyFill="1" applyBorder="1" applyAlignment="1">
      <alignment horizontal="center" vertical="center"/>
    </xf>
    <xf numFmtId="164" fontId="28" fillId="3" borderId="0" xfId="1" applyFont="1" applyFill="1" applyBorder="1" applyAlignment="1">
      <alignment horizontal="center" vertical="center"/>
    </xf>
    <xf numFmtId="0" fontId="28" fillId="3" borderId="0" xfId="0" applyFont="1" applyFill="1" applyBorder="1"/>
    <xf numFmtId="164" fontId="11" fillId="3" borderId="0" xfId="0" applyNumberFormat="1" applyFont="1" applyFill="1" applyBorder="1"/>
    <xf numFmtId="164" fontId="11" fillId="2" borderId="46" xfId="1" applyFont="1" applyFill="1" applyBorder="1" applyAlignment="1">
      <alignment horizontal="center" vertical="center"/>
    </xf>
    <xf numFmtId="165" fontId="28" fillId="3" borderId="0" xfId="1" applyNumberFormat="1" applyFont="1" applyFill="1" applyBorder="1" applyAlignment="1">
      <alignment vertical="center"/>
    </xf>
    <xf numFmtId="0" fontId="33" fillId="3" borderId="0" xfId="0" applyFont="1" applyFill="1" applyBorder="1" applyAlignment="1">
      <alignment vertical="center" wrapText="1"/>
    </xf>
    <xf numFmtId="164" fontId="11" fillId="0" borderId="0" xfId="0" applyNumberFormat="1" applyFont="1" applyBorder="1" applyAlignment="1">
      <alignment horizontal="center"/>
    </xf>
    <xf numFmtId="164" fontId="11" fillId="3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164" fontId="11" fillId="2" borderId="46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36" fillId="3" borderId="9" xfId="0" applyFont="1" applyFill="1" applyBorder="1" applyAlignment="1">
      <alignment vertical="center"/>
    </xf>
    <xf numFmtId="0" fontId="0" fillId="3" borderId="9" xfId="0" applyFill="1" applyBorder="1" applyAlignment="1">
      <alignment horizontal="center"/>
    </xf>
    <xf numFmtId="15" fontId="0" fillId="0" borderId="0" xfId="0" applyNumberFormat="1"/>
    <xf numFmtId="166" fontId="0" fillId="0" borderId="0" xfId="0" applyNumberFormat="1" applyAlignment="1">
      <alignment horizontal="left"/>
    </xf>
    <xf numFmtId="166" fontId="18" fillId="0" borderId="0" xfId="0" applyNumberFormat="1" applyFont="1" applyAlignment="1">
      <alignment horizontal="left"/>
    </xf>
    <xf numFmtId="0" fontId="39" fillId="3" borderId="0" xfId="0" applyFont="1" applyFill="1" applyBorder="1" applyAlignment="1">
      <alignment vertical="center"/>
    </xf>
    <xf numFmtId="0" fontId="35" fillId="3" borderId="0" xfId="0" applyFont="1" applyFill="1" applyBorder="1" applyAlignment="1">
      <alignment horizontal="center"/>
    </xf>
    <xf numFmtId="0" fontId="40" fillId="3" borderId="0" xfId="0" applyFont="1" applyFill="1" applyBorder="1" applyAlignment="1">
      <alignment horizontal="center"/>
    </xf>
    <xf numFmtId="166" fontId="13" fillId="0" borderId="0" xfId="0" applyNumberFormat="1" applyFont="1" applyAlignment="1">
      <alignment horizontal="left"/>
    </xf>
    <xf numFmtId="166" fontId="38" fillId="3" borderId="0" xfId="0" applyNumberFormat="1" applyFont="1" applyFill="1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 wrapText="1"/>
    </xf>
    <xf numFmtId="164" fontId="11" fillId="2" borderId="46" xfId="1" applyFont="1" applyFill="1" applyBorder="1" applyAlignment="1">
      <alignment horizontal="center" vertic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horizontal="center" vertical="center"/>
    </xf>
    <xf numFmtId="0" fontId="43" fillId="3" borderId="0" xfId="0" applyFont="1" applyFill="1" applyBorder="1" applyAlignment="1">
      <alignment horizontal="center" vertical="center"/>
    </xf>
    <xf numFmtId="0" fontId="40" fillId="3" borderId="0" xfId="0" applyFont="1" applyFill="1" applyBorder="1" applyAlignment="1">
      <alignment horizontal="left" vertical="center" wrapText="1"/>
    </xf>
    <xf numFmtId="0" fontId="40" fillId="0" borderId="0" xfId="0" applyFont="1" applyBorder="1" applyAlignment="1">
      <alignment horizontal="left" vertical="center" wrapText="1"/>
    </xf>
    <xf numFmtId="164" fontId="43" fillId="3" borderId="0" xfId="1" applyFont="1" applyFill="1" applyBorder="1" applyAlignment="1">
      <alignment horizontal="center" vertical="center"/>
    </xf>
    <xf numFmtId="164" fontId="43" fillId="0" borderId="0" xfId="1" applyFont="1" applyBorder="1" applyAlignment="1">
      <alignment horizontal="center" vertical="center"/>
    </xf>
    <xf numFmtId="164" fontId="43" fillId="0" borderId="0" xfId="2" applyFont="1" applyBorder="1" applyAlignment="1">
      <alignment horizontal="center" vertical="center"/>
    </xf>
    <xf numFmtId="164" fontId="43" fillId="0" borderId="0" xfId="2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top" wrapText="1"/>
    </xf>
    <xf numFmtId="164" fontId="18" fillId="2" borderId="46" xfId="1" applyFont="1" applyFill="1" applyBorder="1" applyAlignment="1">
      <alignment horizontal="center" vertical="center"/>
    </xf>
    <xf numFmtId="164" fontId="11" fillId="2" borderId="46" xfId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40" fillId="3" borderId="0" xfId="0" applyFont="1" applyFill="1" applyBorder="1" applyAlignment="1">
      <alignment vertical="center"/>
    </xf>
    <xf numFmtId="0" fontId="42" fillId="3" borderId="0" xfId="0" applyFont="1" applyFill="1" applyBorder="1" applyAlignment="1">
      <alignment horizontal="center"/>
    </xf>
    <xf numFmtId="0" fontId="40" fillId="0" borderId="0" xfId="0" applyFont="1" applyAlignment="1">
      <alignment horizontal="left" vertical="center" wrapText="1"/>
    </xf>
    <xf numFmtId="165" fontId="43" fillId="3" borderId="0" xfId="1" applyNumberFormat="1" applyFont="1" applyFill="1" applyBorder="1" applyAlignment="1">
      <alignment vertical="center"/>
    </xf>
    <xf numFmtId="164" fontId="43" fillId="3" borderId="0" xfId="1" applyFont="1" applyFill="1" applyBorder="1" applyAlignment="1">
      <alignment vertical="center"/>
    </xf>
    <xf numFmtId="164" fontId="44" fillId="3" borderId="0" xfId="1" applyFont="1" applyFill="1" applyBorder="1" applyAlignment="1">
      <alignment vertical="center"/>
    </xf>
    <xf numFmtId="0" fontId="42" fillId="3" borderId="0" xfId="0" applyFont="1" applyFill="1" applyBorder="1" applyAlignment="1">
      <alignment horizontal="left" vertical="center"/>
    </xf>
    <xf numFmtId="164" fontId="45" fillId="3" borderId="0" xfId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 wrapText="1"/>
    </xf>
    <xf numFmtId="164" fontId="44" fillId="3" borderId="0" xfId="0" applyNumberFormat="1" applyFont="1" applyFill="1" applyBorder="1"/>
    <xf numFmtId="165" fontId="43" fillId="0" borderId="0" xfId="1" applyNumberFormat="1" applyFont="1" applyBorder="1" applyAlignment="1">
      <alignment vertical="center"/>
    </xf>
    <xf numFmtId="164" fontId="43" fillId="0" borderId="0" xfId="1" applyFont="1" applyBorder="1" applyAlignment="1">
      <alignment vertical="center"/>
    </xf>
    <xf numFmtId="0" fontId="42" fillId="0" borderId="0" xfId="0" applyFont="1" applyBorder="1" applyAlignment="1">
      <alignment horizontal="left" vertical="center"/>
    </xf>
    <xf numFmtId="164" fontId="45" fillId="0" borderId="0" xfId="1" applyFont="1" applyBorder="1" applyAlignment="1">
      <alignment horizontal="center" vertical="center"/>
    </xf>
    <xf numFmtId="0" fontId="42" fillId="0" borderId="0" xfId="0" applyFont="1" applyBorder="1" applyAlignment="1">
      <alignment vertical="center" wrapText="1"/>
    </xf>
    <xf numFmtId="164" fontId="44" fillId="0" borderId="0" xfId="0" applyNumberFormat="1" applyFont="1" applyBorder="1"/>
    <xf numFmtId="0" fontId="10" fillId="3" borderId="0" xfId="0" applyFont="1" applyFill="1" applyBorder="1" applyAlignment="1">
      <alignment vertical="center"/>
    </xf>
    <xf numFmtId="0" fontId="46" fillId="3" borderId="0" xfId="0" applyFont="1" applyFill="1" applyBorder="1" applyAlignment="1">
      <alignment vertical="center" wrapText="1"/>
    </xf>
    <xf numFmtId="0" fontId="47" fillId="3" borderId="0" xfId="0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 wrapText="1"/>
    </xf>
    <xf numFmtId="164" fontId="18" fillId="2" borderId="46" xfId="1" applyFont="1" applyFill="1" applyBorder="1" applyAlignment="1">
      <alignment vertical="center"/>
    </xf>
    <xf numFmtId="0" fontId="48" fillId="0" borderId="0" xfId="0" applyFont="1" applyAlignment="1">
      <alignment horizontal="left" vertical="center" wrapText="1"/>
    </xf>
    <xf numFmtId="164" fontId="49" fillId="0" borderId="0" xfId="2" applyFont="1" applyBorder="1" applyAlignment="1">
      <alignment horizontal="center" vertical="center"/>
    </xf>
    <xf numFmtId="0" fontId="50" fillId="0" borderId="0" xfId="0" applyFont="1" applyAlignment="1">
      <alignment horizontal="left" vertical="center" wrapText="1"/>
    </xf>
    <xf numFmtId="164" fontId="49" fillId="0" borderId="0" xfId="2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51" fillId="3" borderId="0" xfId="0" applyFont="1" applyFill="1" applyBorder="1" applyAlignment="1">
      <alignment vertical="center"/>
    </xf>
    <xf numFmtId="164" fontId="42" fillId="0" borderId="0" xfId="2" applyFont="1" applyBorder="1" applyAlignment="1">
      <alignment horizontal="center" vertical="center"/>
    </xf>
    <xf numFmtId="164" fontId="42" fillId="0" borderId="0" xfId="2" applyFont="1" applyFill="1" applyBorder="1" applyAlignment="1">
      <alignment horizontal="center" vertical="center"/>
    </xf>
    <xf numFmtId="0" fontId="52" fillId="3" borderId="0" xfId="0" applyFont="1" applyFill="1" applyBorder="1" applyAlignment="1">
      <alignment vertical="center" wrapText="1"/>
    </xf>
    <xf numFmtId="0" fontId="42" fillId="3" borderId="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164" fontId="40" fillId="3" borderId="0" xfId="1" applyFont="1" applyFill="1" applyBorder="1" applyAlignment="1">
      <alignment vertical="center"/>
    </xf>
    <xf numFmtId="0" fontId="40" fillId="3" borderId="0" xfId="0" applyFont="1" applyFill="1" applyBorder="1" applyAlignment="1">
      <alignment horizontal="left" vertical="center"/>
    </xf>
    <xf numFmtId="164" fontId="54" fillId="3" borderId="0" xfId="1" applyFont="1" applyFill="1" applyBorder="1" applyAlignment="1">
      <alignment horizontal="center" vertical="center"/>
    </xf>
    <xf numFmtId="164" fontId="40" fillId="3" borderId="0" xfId="1" applyFont="1" applyFill="1" applyBorder="1" applyAlignment="1">
      <alignment horizontal="center" vertical="center"/>
    </xf>
    <xf numFmtId="0" fontId="40" fillId="3" borderId="0" xfId="0" applyFont="1" applyFill="1" applyBorder="1" applyAlignment="1">
      <alignment vertical="center" wrapText="1"/>
    </xf>
    <xf numFmtId="164" fontId="40" fillId="0" borderId="0" xfId="1" applyFont="1" applyBorder="1" applyAlignment="1">
      <alignment vertical="center"/>
    </xf>
    <xf numFmtId="0" fontId="40" fillId="0" borderId="0" xfId="0" applyFont="1" applyBorder="1" applyAlignment="1">
      <alignment horizontal="left" vertical="center"/>
    </xf>
    <xf numFmtId="164" fontId="54" fillId="0" borderId="0" xfId="1" applyFont="1" applyBorder="1" applyAlignment="1">
      <alignment horizontal="center" vertical="center"/>
    </xf>
    <xf numFmtId="164" fontId="40" fillId="0" borderId="0" xfId="1" applyFont="1" applyBorder="1" applyAlignment="1">
      <alignment horizontal="center" vertical="center"/>
    </xf>
    <xf numFmtId="0" fontId="40" fillId="0" borderId="0" xfId="0" applyFont="1" applyBorder="1" applyAlignment="1">
      <alignment vertical="center" wrapText="1"/>
    </xf>
    <xf numFmtId="0" fontId="53" fillId="3" borderId="0" xfId="0" applyFont="1" applyFill="1" applyBorder="1" applyAlignment="1">
      <alignment vertical="center" wrapText="1"/>
    </xf>
    <xf numFmtId="0" fontId="40" fillId="3" borderId="0" xfId="0" applyFont="1" applyFill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164" fontId="53" fillId="3" borderId="0" xfId="0" applyNumberFormat="1" applyFont="1" applyFill="1" applyBorder="1" applyAlignment="1">
      <alignment vertical="center"/>
    </xf>
    <xf numFmtId="0" fontId="28" fillId="3" borderId="0" xfId="0" applyFont="1" applyFill="1" applyBorder="1" applyAlignment="1">
      <alignment vertical="center"/>
    </xf>
    <xf numFmtId="164" fontId="53" fillId="0" borderId="0" xfId="0" applyNumberFormat="1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164" fontId="44" fillId="3" borderId="0" xfId="0" applyNumberFormat="1" applyFont="1" applyFill="1" applyBorder="1" applyAlignment="1">
      <alignment vertical="center"/>
    </xf>
    <xf numFmtId="0" fontId="43" fillId="3" borderId="0" xfId="0" applyFont="1" applyFill="1" applyBorder="1" applyAlignment="1">
      <alignment vertical="center"/>
    </xf>
    <xf numFmtId="164" fontId="44" fillId="0" borderId="0" xfId="0" applyNumberFormat="1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0" fontId="43" fillId="3" borderId="0" xfId="0" applyFont="1" applyFill="1" applyBorder="1"/>
    <xf numFmtId="0" fontId="43" fillId="0" borderId="0" xfId="0" applyFont="1" applyBorder="1"/>
    <xf numFmtId="164" fontId="56" fillId="2" borderId="46" xfId="1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0" fontId="40" fillId="3" borderId="0" xfId="0" applyFont="1" applyFill="1" applyBorder="1"/>
    <xf numFmtId="0" fontId="40" fillId="0" borderId="0" xfId="0" applyFont="1" applyBorder="1"/>
    <xf numFmtId="0" fontId="40" fillId="3" borderId="0" xfId="0" applyFont="1" applyFill="1" applyAlignment="1">
      <alignment horizontal="center" vertical="center"/>
    </xf>
    <xf numFmtId="0" fontId="43" fillId="3" borderId="0" xfId="0" applyFont="1" applyFill="1" applyBorder="1" applyAlignment="1">
      <alignment horizontal="left" vertical="center"/>
    </xf>
    <xf numFmtId="0" fontId="44" fillId="3" borderId="0" xfId="0" applyFont="1" applyFill="1" applyBorder="1" applyAlignment="1">
      <alignment vertical="center" wrapText="1"/>
    </xf>
    <xf numFmtId="0" fontId="43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 wrapText="1"/>
    </xf>
    <xf numFmtId="164" fontId="43" fillId="3" borderId="0" xfId="2" applyFont="1" applyFill="1" applyBorder="1" applyAlignment="1">
      <alignment horizontal="center" vertical="center"/>
    </xf>
    <xf numFmtId="0" fontId="43" fillId="3" borderId="0" xfId="0" applyFont="1" applyFill="1" applyBorder="1" applyAlignment="1">
      <alignment vertical="center" wrapText="1"/>
    </xf>
    <xf numFmtId="164" fontId="42" fillId="0" borderId="0" xfId="2" applyFont="1" applyFill="1" applyBorder="1" applyAlignment="1">
      <alignment horizontal="center" vertical="center" wrapText="1"/>
    </xf>
    <xf numFmtId="0" fontId="57" fillId="3" borderId="0" xfId="0" applyFont="1" applyFill="1" applyBorder="1" applyAlignment="1">
      <alignment vertical="center" wrapText="1"/>
    </xf>
    <xf numFmtId="164" fontId="11" fillId="2" borderId="46" xfId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40" fillId="3" borderId="0" xfId="4" applyFont="1" applyFill="1" applyBorder="1" applyAlignment="1">
      <alignment horizontal="left" vertical="center"/>
    </xf>
    <xf numFmtId="0" fontId="47" fillId="0" borderId="0" xfId="0" applyFont="1" applyBorder="1" applyAlignment="1">
      <alignment horizontal="center" vertical="center"/>
    </xf>
    <xf numFmtId="0" fontId="49" fillId="3" borderId="0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164" fontId="49" fillId="3" borderId="0" xfId="1" applyFont="1" applyFill="1" applyBorder="1" applyAlignment="1">
      <alignment vertical="center"/>
    </xf>
    <xf numFmtId="164" fontId="55" fillId="3" borderId="0" xfId="1" applyFont="1" applyFill="1" applyBorder="1" applyAlignment="1">
      <alignment vertical="center"/>
    </xf>
    <xf numFmtId="0" fontId="49" fillId="3" borderId="0" xfId="0" applyFont="1" applyFill="1" applyBorder="1" applyAlignment="1">
      <alignment horizontal="left" vertical="center"/>
    </xf>
    <xf numFmtId="164" fontId="58" fillId="3" borderId="0" xfId="1" applyFont="1" applyFill="1" applyBorder="1" applyAlignment="1">
      <alignment horizontal="center" vertical="center"/>
    </xf>
    <xf numFmtId="164" fontId="49" fillId="3" borderId="0" xfId="1" applyFont="1" applyFill="1" applyBorder="1" applyAlignment="1">
      <alignment horizontal="center" vertical="center"/>
    </xf>
    <xf numFmtId="0" fontId="49" fillId="3" borderId="0" xfId="0" applyFont="1" applyFill="1" applyBorder="1" applyAlignment="1">
      <alignment vertical="center" wrapText="1"/>
    </xf>
    <xf numFmtId="164" fontId="55" fillId="3" borderId="0" xfId="0" applyNumberFormat="1" applyFont="1" applyFill="1" applyBorder="1"/>
    <xf numFmtId="0" fontId="49" fillId="3" borderId="0" xfId="0" applyFont="1" applyFill="1" applyBorder="1"/>
    <xf numFmtId="164" fontId="49" fillId="0" borderId="0" xfId="1" applyFont="1" applyBorder="1" applyAlignment="1">
      <alignment vertical="center"/>
    </xf>
    <xf numFmtId="0" fontId="49" fillId="0" borderId="0" xfId="0" applyFont="1" applyBorder="1" applyAlignment="1">
      <alignment horizontal="left" vertical="center"/>
    </xf>
    <xf numFmtId="164" fontId="58" fillId="0" borderId="0" xfId="1" applyFont="1" applyBorder="1" applyAlignment="1">
      <alignment horizontal="center" vertical="center"/>
    </xf>
    <xf numFmtId="164" fontId="49" fillId="0" borderId="0" xfId="1" applyFont="1" applyBorder="1" applyAlignment="1">
      <alignment horizontal="center" vertical="center"/>
    </xf>
    <xf numFmtId="0" fontId="49" fillId="0" borderId="0" xfId="0" applyFont="1" applyBorder="1" applyAlignment="1">
      <alignment vertical="center" wrapText="1"/>
    </xf>
    <xf numFmtId="164" fontId="55" fillId="0" borderId="0" xfId="0" applyNumberFormat="1" applyFont="1" applyBorder="1"/>
    <xf numFmtId="0" fontId="49" fillId="0" borderId="0" xfId="0" applyFont="1" applyBorder="1"/>
    <xf numFmtId="0" fontId="55" fillId="3" borderId="0" xfId="0" applyFont="1" applyFill="1" applyBorder="1" applyAlignment="1">
      <alignment vertical="center" wrapText="1"/>
    </xf>
    <xf numFmtId="0" fontId="59" fillId="3" borderId="0" xfId="0" applyFont="1" applyFill="1" applyBorder="1" applyAlignment="1">
      <alignment vertical="center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43" fillId="3" borderId="0" xfId="0" applyFont="1" applyFill="1" applyBorder="1" applyAlignment="1">
      <alignment horizontal="center"/>
    </xf>
    <xf numFmtId="165" fontId="42" fillId="0" borderId="0" xfId="1" applyNumberFormat="1" applyFont="1" applyBorder="1" applyAlignment="1">
      <alignment vertical="center"/>
    </xf>
    <xf numFmtId="164" fontId="42" fillId="0" borderId="0" xfId="1" applyFont="1" applyBorder="1" applyAlignment="1">
      <alignment vertical="center"/>
    </xf>
    <xf numFmtId="164" fontId="52" fillId="3" borderId="0" xfId="1" applyFont="1" applyFill="1" applyBorder="1" applyAlignment="1">
      <alignment vertical="center"/>
    </xf>
    <xf numFmtId="164" fontId="60" fillId="0" borderId="0" xfId="1" applyFont="1" applyBorder="1" applyAlignment="1">
      <alignment horizontal="center" vertical="center"/>
    </xf>
    <xf numFmtId="164" fontId="42" fillId="0" borderId="0" xfId="1" applyFont="1" applyBorder="1" applyAlignment="1">
      <alignment horizontal="center" vertical="center"/>
    </xf>
    <xf numFmtId="164" fontId="52" fillId="0" borderId="0" xfId="0" applyNumberFormat="1" applyFont="1" applyBorder="1"/>
    <xf numFmtId="0" fontId="42" fillId="0" borderId="0" xfId="0" applyFont="1" applyBorder="1"/>
    <xf numFmtId="165" fontId="42" fillId="3" borderId="0" xfId="1" applyNumberFormat="1" applyFont="1" applyFill="1" applyBorder="1" applyAlignment="1">
      <alignment vertical="center"/>
    </xf>
    <xf numFmtId="164" fontId="42" fillId="3" borderId="0" xfId="1" applyFont="1" applyFill="1" applyBorder="1" applyAlignment="1">
      <alignment vertical="center"/>
    </xf>
    <xf numFmtId="164" fontId="60" fillId="3" borderId="0" xfId="1" applyFont="1" applyFill="1" applyBorder="1" applyAlignment="1">
      <alignment horizontal="center" vertical="center"/>
    </xf>
    <xf numFmtId="164" fontId="42" fillId="3" borderId="0" xfId="1" applyFont="1" applyFill="1" applyBorder="1" applyAlignment="1">
      <alignment horizontal="center" vertical="center"/>
    </xf>
    <xf numFmtId="164" fontId="52" fillId="3" borderId="0" xfId="0" applyNumberFormat="1" applyFont="1" applyFill="1" applyBorder="1"/>
    <xf numFmtId="0" fontId="42" fillId="3" borderId="0" xfId="0" applyFont="1" applyFill="1" applyBorder="1"/>
    <xf numFmtId="167" fontId="0" fillId="0" borderId="0" xfId="0" applyNumberFormat="1" applyAlignment="1">
      <alignment horizontal="left"/>
    </xf>
    <xf numFmtId="0" fontId="49" fillId="3" borderId="0" xfId="0" applyFont="1" applyFill="1" applyBorder="1" applyAlignment="1">
      <alignment horizontal="center"/>
    </xf>
    <xf numFmtId="0" fontId="40" fillId="0" borderId="0" xfId="0" applyFont="1" applyBorder="1" applyAlignment="1">
      <alignment horizontal="center" vertical="center" wrapText="1"/>
    </xf>
    <xf numFmtId="0" fontId="43" fillId="0" borderId="48" xfId="0" applyFont="1" applyBorder="1"/>
    <xf numFmtId="0" fontId="61" fillId="3" borderId="0" xfId="0" applyFont="1" applyFill="1" applyBorder="1" applyAlignment="1">
      <alignment horizontal="center" vertical="center"/>
    </xf>
    <xf numFmtId="0" fontId="62" fillId="3" borderId="0" xfId="0" applyFont="1" applyFill="1" applyBorder="1" applyAlignment="1">
      <alignment vertical="center"/>
    </xf>
    <xf numFmtId="0" fontId="61" fillId="3" borderId="0" xfId="0" applyFont="1" applyFill="1" applyBorder="1" applyAlignment="1">
      <alignment horizontal="center"/>
    </xf>
    <xf numFmtId="0" fontId="61" fillId="0" borderId="0" xfId="0" applyFont="1" applyBorder="1" applyAlignment="1">
      <alignment horizontal="center" vertical="center" wrapText="1"/>
    </xf>
    <xf numFmtId="0" fontId="61" fillId="0" borderId="0" xfId="3" applyFont="1" applyAlignment="1">
      <alignment horizontal="center" vertical="center"/>
    </xf>
    <xf numFmtId="164" fontId="61" fillId="0" borderId="0" xfId="2" applyFont="1" applyBorder="1" applyAlignment="1">
      <alignment horizontal="center" vertical="center"/>
    </xf>
    <xf numFmtId="165" fontId="61" fillId="0" borderId="0" xfId="1" applyNumberFormat="1" applyFont="1" applyBorder="1" applyAlignment="1">
      <alignment vertical="center"/>
    </xf>
    <xf numFmtId="164" fontId="61" fillId="0" borderId="0" xfId="1" applyFont="1" applyBorder="1" applyAlignment="1">
      <alignment vertical="center"/>
    </xf>
    <xf numFmtId="164" fontId="63" fillId="3" borderId="0" xfId="1" applyFont="1" applyFill="1" applyBorder="1" applyAlignment="1">
      <alignment vertical="center"/>
    </xf>
    <xf numFmtId="0" fontId="61" fillId="0" borderId="0" xfId="0" applyFont="1" applyBorder="1" applyAlignment="1">
      <alignment horizontal="left" vertical="center"/>
    </xf>
    <xf numFmtId="164" fontId="64" fillId="0" borderId="0" xfId="1" applyFont="1" applyBorder="1" applyAlignment="1">
      <alignment horizontal="center" vertical="center"/>
    </xf>
    <xf numFmtId="164" fontId="61" fillId="0" borderId="0" xfId="1" applyFont="1" applyBorder="1" applyAlignment="1">
      <alignment horizontal="center" vertical="center"/>
    </xf>
    <xf numFmtId="0" fontId="61" fillId="0" borderId="0" xfId="0" applyFont="1" applyBorder="1" applyAlignment="1">
      <alignment vertical="center" wrapText="1"/>
    </xf>
    <xf numFmtId="164" fontId="63" fillId="0" borderId="0" xfId="0" applyNumberFormat="1" applyFont="1" applyBorder="1"/>
    <xf numFmtId="0" fontId="61" fillId="0" borderId="48" xfId="0" applyFont="1" applyBorder="1"/>
    <xf numFmtId="0" fontId="61" fillId="0" borderId="0" xfId="0" applyFont="1" applyBorder="1"/>
    <xf numFmtId="0" fontId="65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0" fillId="0" borderId="48" xfId="0" applyFont="1" applyBorder="1"/>
    <xf numFmtId="164" fontId="66" fillId="0" borderId="0" xfId="2" applyFont="1" applyBorder="1" applyAlignment="1">
      <alignment horizontal="center" vertical="center"/>
    </xf>
    <xf numFmtId="164" fontId="67" fillId="0" borderId="0" xfId="1" applyFont="1" applyBorder="1" applyAlignment="1">
      <alignment horizontal="center" vertical="center"/>
    </xf>
    <xf numFmtId="164" fontId="66" fillId="0" borderId="0" xfId="2" applyFont="1" applyFill="1" applyBorder="1" applyAlignment="1">
      <alignment horizontal="center" vertical="center"/>
    </xf>
    <xf numFmtId="0" fontId="43" fillId="0" borderId="35" xfId="0" applyFont="1" applyBorder="1"/>
    <xf numFmtId="9" fontId="43" fillId="3" borderId="0" xfId="1" applyNumberFormat="1" applyFont="1" applyFill="1" applyBorder="1" applyAlignment="1">
      <alignment vertical="center"/>
    </xf>
    <xf numFmtId="9" fontId="28" fillId="3" borderId="0" xfId="1" applyNumberFormat="1" applyFont="1" applyFill="1" applyBorder="1" applyAlignment="1">
      <alignment vertical="center"/>
    </xf>
    <xf numFmtId="164" fontId="11" fillId="3" borderId="0" xfId="1" applyFont="1" applyFill="1" applyBorder="1" applyAlignment="1">
      <alignment horizontal="center" vertical="center"/>
    </xf>
    <xf numFmtId="0" fontId="30" fillId="0" borderId="0" xfId="0" applyFont="1"/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 wrapText="1"/>
    </xf>
    <xf numFmtId="164" fontId="43" fillId="0" borderId="0" xfId="2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164" fontId="11" fillId="2" borderId="46" xfId="1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9" fontId="49" fillId="3" borderId="0" xfId="1" applyNumberFormat="1" applyFont="1" applyFill="1" applyBorder="1" applyAlignment="1">
      <alignment vertical="center"/>
    </xf>
    <xf numFmtId="0" fontId="49" fillId="0" borderId="0" xfId="0" applyFont="1" applyAlignment="1">
      <alignment horizontal="left" vertical="center" wrapText="1"/>
    </xf>
    <xf numFmtId="164" fontId="68" fillId="3" borderId="0" xfId="1" applyFont="1" applyFill="1" applyBorder="1" applyAlignment="1">
      <alignment horizontal="center" vertical="center"/>
    </xf>
    <xf numFmtId="0" fontId="69" fillId="3" borderId="0" xfId="0" applyFont="1" applyFill="1" applyBorder="1" applyAlignment="1">
      <alignment horizontal="center"/>
    </xf>
    <xf numFmtId="0" fontId="43" fillId="0" borderId="0" xfId="0" applyFont="1" applyAlignment="1">
      <alignment horizontal="left" vertical="center" wrapText="1"/>
    </xf>
    <xf numFmtId="9" fontId="43" fillId="0" borderId="0" xfId="1" applyNumberFormat="1" applyFont="1" applyBorder="1" applyAlignment="1">
      <alignment vertical="center"/>
    </xf>
    <xf numFmtId="164" fontId="42" fillId="3" borderId="0" xfId="2" applyFont="1" applyFill="1" applyBorder="1" applyAlignment="1">
      <alignment horizontal="center" vertical="center"/>
    </xf>
    <xf numFmtId="9" fontId="28" fillId="0" borderId="0" xfId="1" applyNumberFormat="1" applyFont="1" applyBorder="1" applyAlignment="1">
      <alignment vertical="center"/>
    </xf>
    <xf numFmtId="9" fontId="42" fillId="0" borderId="0" xfId="1" applyNumberFormat="1" applyFont="1" applyBorder="1" applyAlignment="1">
      <alignment vertical="center"/>
    </xf>
    <xf numFmtId="9" fontId="42" fillId="3" borderId="0" xfId="1" applyNumberFormat="1" applyFont="1" applyFill="1" applyBorder="1" applyAlignment="1">
      <alignment vertical="center"/>
    </xf>
    <xf numFmtId="0" fontId="40" fillId="0" borderId="0" xfId="0" applyFont="1" applyAlignment="1">
      <alignment vertical="center" wrapText="1"/>
    </xf>
    <xf numFmtId="164" fontId="11" fillId="2" borderId="0" xfId="1" applyFont="1" applyFill="1" applyBorder="1" applyAlignment="1">
      <alignment horizontal="center" vertical="center"/>
    </xf>
    <xf numFmtId="0" fontId="53" fillId="0" borderId="32" xfId="0" applyFont="1" applyBorder="1" applyAlignment="1">
      <alignment vertical="center"/>
    </xf>
    <xf numFmtId="0" fontId="40" fillId="0" borderId="0" xfId="0" applyFont="1"/>
    <xf numFmtId="0" fontId="53" fillId="0" borderId="8" xfId="0" applyFont="1" applyBorder="1" applyAlignment="1">
      <alignment vertical="center"/>
    </xf>
    <xf numFmtId="0" fontId="53" fillId="0" borderId="7" xfId="0" applyFont="1" applyBorder="1" applyAlignment="1">
      <alignment vertical="center"/>
    </xf>
    <xf numFmtId="0" fontId="53" fillId="0" borderId="1" xfId="0" applyFont="1" applyBorder="1" applyAlignment="1">
      <alignment vertical="center"/>
    </xf>
    <xf numFmtId="0" fontId="53" fillId="0" borderId="4" xfId="0" applyFont="1" applyBorder="1" applyAlignment="1">
      <alignment vertical="center"/>
    </xf>
    <xf numFmtId="0" fontId="53" fillId="0" borderId="54" xfId="0" applyFont="1" applyBorder="1" applyAlignment="1">
      <alignment vertical="center"/>
    </xf>
    <xf numFmtId="0" fontId="53" fillId="4" borderId="36" xfId="0" applyFont="1" applyFill="1" applyBorder="1" applyAlignment="1">
      <alignment horizontal="center" vertical="center" wrapText="1"/>
    </xf>
    <xf numFmtId="0" fontId="53" fillId="4" borderId="36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164" fontId="11" fillId="2" borderId="46" xfId="1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13" fillId="0" borderId="0" xfId="3"/>
    <xf numFmtId="164" fontId="13" fillId="0" borderId="0" xfId="3" applyNumberFormat="1"/>
    <xf numFmtId="0" fontId="6" fillId="3" borderId="0" xfId="0" applyFont="1" applyFill="1" applyBorder="1" applyAlignment="1">
      <alignment vertical="center"/>
    </xf>
    <xf numFmtId="164" fontId="13" fillId="2" borderId="0" xfId="3" applyNumberFormat="1" applyFill="1"/>
    <xf numFmtId="164" fontId="26" fillId="5" borderId="0" xfId="3" applyNumberFormat="1" applyFont="1" applyFill="1"/>
    <xf numFmtId="0" fontId="42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/>
    </xf>
    <xf numFmtId="164" fontId="67" fillId="3" borderId="0" xfId="1" applyFont="1" applyFill="1" applyBorder="1" applyAlignment="1">
      <alignment horizontal="center" vertical="center"/>
    </xf>
    <xf numFmtId="0" fontId="52" fillId="3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horizontal="center"/>
    </xf>
    <xf numFmtId="0" fontId="40" fillId="0" borderId="0" xfId="0" applyFont="1" applyFill="1" applyAlignment="1">
      <alignment horizontal="left" vertical="center" wrapText="1"/>
    </xf>
    <xf numFmtId="0" fontId="42" fillId="0" borderId="0" xfId="0" applyFont="1" applyFill="1" applyAlignment="1">
      <alignment horizontal="center" vertical="center"/>
    </xf>
    <xf numFmtId="165" fontId="43" fillId="0" borderId="0" xfId="1" applyNumberFormat="1" applyFont="1" applyFill="1" applyBorder="1" applyAlignment="1">
      <alignment vertical="center"/>
    </xf>
    <xf numFmtId="164" fontId="43" fillId="0" borderId="0" xfId="1" applyFont="1" applyFill="1" applyBorder="1" applyAlignment="1">
      <alignment vertical="center"/>
    </xf>
    <xf numFmtId="164" fontId="44" fillId="0" borderId="0" xfId="1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/>
    </xf>
    <xf numFmtId="164" fontId="45" fillId="0" borderId="0" xfId="1" applyFont="1" applyFill="1" applyBorder="1" applyAlignment="1">
      <alignment horizontal="center" vertical="center"/>
    </xf>
    <xf numFmtId="164" fontId="43" fillId="0" borderId="0" xfId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vertical="center" wrapText="1"/>
    </xf>
    <xf numFmtId="164" fontId="44" fillId="0" borderId="0" xfId="0" applyNumberFormat="1" applyFont="1" applyFill="1" applyBorder="1"/>
    <xf numFmtId="0" fontId="42" fillId="0" borderId="0" xfId="0" applyFont="1" applyFill="1" applyBorder="1"/>
    <xf numFmtId="0" fontId="0" fillId="0" borderId="0" xfId="0" applyFill="1" applyBorder="1" applyAlignment="1">
      <alignment vertical="top"/>
    </xf>
    <xf numFmtId="0" fontId="20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vertical="center"/>
    </xf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3" fillId="0" borderId="0" xfId="0" applyFont="1" applyFill="1" applyBorder="1"/>
    <xf numFmtId="0" fontId="18" fillId="0" borderId="0" xfId="0" applyFont="1" applyFill="1" applyBorder="1"/>
    <xf numFmtId="0" fontId="17" fillId="0" borderId="0" xfId="0" applyFont="1" applyFill="1" applyBorder="1"/>
    <xf numFmtId="0" fontId="12" fillId="0" borderId="0" xfId="0" applyFont="1" applyFill="1" applyBorder="1"/>
    <xf numFmtId="0" fontId="0" fillId="0" borderId="0" xfId="0" applyFill="1"/>
    <xf numFmtId="0" fontId="27" fillId="0" borderId="8" xfId="0" applyFont="1" applyFill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19" fillId="0" borderId="12" xfId="0" applyFont="1" applyFill="1" applyBorder="1" applyAlignment="1">
      <alignment vertical="center"/>
    </xf>
    <xf numFmtId="0" fontId="12" fillId="0" borderId="0" xfId="0" applyFont="1" applyFill="1"/>
    <xf numFmtId="0" fontId="27" fillId="0" borderId="1" xfId="0" applyFont="1" applyFill="1" applyBorder="1" applyAlignment="1">
      <alignment vertical="center"/>
    </xf>
    <xf numFmtId="0" fontId="27" fillId="0" borderId="4" xfId="0" applyFont="1" applyFill="1" applyBorder="1" applyAlignment="1">
      <alignment vertical="center"/>
    </xf>
    <xf numFmtId="0" fontId="21" fillId="0" borderId="17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vertical="center"/>
    </xf>
    <xf numFmtId="0" fontId="47" fillId="0" borderId="0" xfId="0" applyFont="1" applyFill="1" applyAlignment="1">
      <alignment horizontal="left" vertical="center" wrapText="1"/>
    </xf>
    <xf numFmtId="164" fontId="42" fillId="0" borderId="0" xfId="1" applyFont="1" applyFill="1" applyBorder="1" applyAlignment="1">
      <alignment vertical="center"/>
    </xf>
    <xf numFmtId="164" fontId="52" fillId="0" borderId="0" xfId="1" applyFont="1" applyFill="1" applyBorder="1" applyAlignment="1">
      <alignment vertical="center"/>
    </xf>
    <xf numFmtId="0" fontId="42" fillId="0" borderId="0" xfId="0" applyFont="1" applyFill="1" applyBorder="1" applyAlignment="1">
      <alignment horizontal="left" vertical="center"/>
    </xf>
    <xf numFmtId="164" fontId="60" fillId="0" borderId="0" xfId="1" applyFont="1" applyFill="1" applyBorder="1" applyAlignment="1">
      <alignment horizontal="center" vertical="center"/>
    </xf>
    <xf numFmtId="164" fontId="42" fillId="0" borderId="0" xfId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vertical="center" wrapText="1"/>
    </xf>
    <xf numFmtId="164" fontId="52" fillId="0" borderId="0" xfId="0" applyNumberFormat="1" applyFont="1" applyFill="1" applyBorder="1"/>
    <xf numFmtId="0" fontId="43" fillId="0" borderId="0" xfId="0" applyFont="1" applyFill="1" applyBorder="1" applyAlignment="1">
      <alignment horizontal="center"/>
    </xf>
    <xf numFmtId="9" fontId="43" fillId="0" borderId="0" xfId="1" applyNumberFormat="1" applyFont="1" applyFill="1" applyBorder="1" applyAlignment="1">
      <alignment vertical="center"/>
    </xf>
    <xf numFmtId="0" fontId="43" fillId="0" borderId="0" xfId="0" applyFont="1" applyFill="1" applyBorder="1"/>
    <xf numFmtId="0" fontId="51" fillId="0" borderId="0" xfId="0" applyFont="1" applyFill="1" applyBorder="1" applyAlignment="1">
      <alignment vertical="center"/>
    </xf>
    <xf numFmtId="0" fontId="52" fillId="0" borderId="0" xfId="0" applyFont="1" applyFill="1" applyBorder="1" applyAlignment="1">
      <alignment vertical="center" wrapText="1"/>
    </xf>
    <xf numFmtId="0" fontId="43" fillId="0" borderId="0" xfId="0" applyFont="1" applyFill="1" applyAlignment="1">
      <alignment horizontal="center" vertical="center"/>
    </xf>
    <xf numFmtId="0" fontId="44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1" applyFont="1" applyFill="1" applyBorder="1" applyAlignment="1">
      <alignment horizontal="center"/>
    </xf>
    <xf numFmtId="165" fontId="13" fillId="0" borderId="0" xfId="1" applyNumberFormat="1" applyFont="1" applyFill="1" applyBorder="1" applyAlignment="1">
      <alignment vertical="center"/>
    </xf>
    <xf numFmtId="164" fontId="25" fillId="0" borderId="0" xfId="1" applyFont="1" applyFill="1" applyBorder="1" applyAlignment="1">
      <alignment horizontal="center"/>
    </xf>
    <xf numFmtId="164" fontId="13" fillId="0" borderId="0" xfId="1" applyFont="1" applyFill="1" applyBorder="1"/>
    <xf numFmtId="164" fontId="18" fillId="0" borderId="0" xfId="0" applyNumberFormat="1" applyFont="1" applyFill="1" applyBorder="1"/>
    <xf numFmtId="0" fontId="30" fillId="0" borderId="0" xfId="0" applyFont="1" applyFill="1" applyBorder="1" applyAlignment="1">
      <alignment vertical="center"/>
    </xf>
    <xf numFmtId="164" fontId="18" fillId="0" borderId="46" xfId="1" applyFont="1" applyFill="1" applyBorder="1" applyAlignment="1">
      <alignment vertical="center"/>
    </xf>
    <xf numFmtId="164" fontId="11" fillId="0" borderId="46" xfId="1" applyFont="1" applyFill="1" applyBorder="1" applyAlignment="1">
      <alignment horizontal="center" vertical="center"/>
    </xf>
    <xf numFmtId="164" fontId="18" fillId="0" borderId="0" xfId="1" applyFont="1" applyFill="1" applyBorder="1" applyAlignment="1">
      <alignment horizontal="center"/>
    </xf>
    <xf numFmtId="164" fontId="26" fillId="0" borderId="0" xfId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indent="1"/>
    </xf>
    <xf numFmtId="0" fontId="17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17" fillId="0" borderId="20" xfId="0" applyFont="1" applyFill="1" applyBorder="1"/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0" xfId="0" applyFill="1" applyBorder="1"/>
    <xf numFmtId="0" fontId="17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right" textRotation="180"/>
    </xf>
    <xf numFmtId="0" fontId="15" fillId="0" borderId="0" xfId="0" applyFont="1" applyFill="1"/>
    <xf numFmtId="166" fontId="0" fillId="0" borderId="0" xfId="0" applyNumberFormat="1" applyFill="1" applyAlignment="1">
      <alignment horizontal="left"/>
    </xf>
    <xf numFmtId="0" fontId="2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 wrapText="1"/>
    </xf>
    <xf numFmtId="164" fontId="28" fillId="0" borderId="0" xfId="1" applyFont="1" applyFill="1" applyBorder="1" applyAlignment="1">
      <alignment vertical="center"/>
    </xf>
    <xf numFmtId="165" fontId="28" fillId="0" borderId="0" xfId="1" applyNumberFormat="1" applyFont="1" applyFill="1" applyBorder="1" applyAlignment="1">
      <alignment vertical="center"/>
    </xf>
    <xf numFmtId="164" fontId="11" fillId="0" borderId="0" xfId="1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164" fontId="29" fillId="0" borderId="0" xfId="1" applyFont="1" applyFill="1" applyBorder="1" applyAlignment="1">
      <alignment horizontal="center" vertical="center"/>
    </xf>
    <xf numFmtId="164" fontId="28" fillId="0" borderId="0" xfId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164" fontId="11" fillId="0" borderId="0" xfId="0" applyNumberFormat="1" applyFont="1" applyFill="1" applyBorder="1"/>
    <xf numFmtId="164" fontId="11" fillId="0" borderId="0" xfId="0" applyNumberFormat="1" applyFont="1" applyFill="1" applyBorder="1" applyAlignment="1">
      <alignment horizontal="center"/>
    </xf>
    <xf numFmtId="0" fontId="28" fillId="0" borderId="0" xfId="0" applyFont="1" applyFill="1" applyBorder="1"/>
    <xf numFmtId="0" fontId="33" fillId="0" borderId="0" xfId="0" applyFont="1" applyFill="1" applyBorder="1" applyAlignment="1">
      <alignment vertical="center" wrapText="1"/>
    </xf>
    <xf numFmtId="164" fontId="70" fillId="0" borderId="0" xfId="1" applyFont="1" applyBorder="1" applyAlignment="1">
      <alignment horizontal="center" vertical="center"/>
    </xf>
    <xf numFmtId="164" fontId="70" fillId="3" borderId="0" xfId="1" applyFont="1" applyFill="1" applyBorder="1" applyAlignment="1">
      <alignment horizontal="center" vertical="center"/>
    </xf>
    <xf numFmtId="0" fontId="38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164" fontId="56" fillId="2" borderId="46" xfId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64" fontId="11" fillId="2" borderId="46" xfId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164" fontId="13" fillId="0" borderId="0" xfId="3" applyNumberFormat="1" applyFill="1"/>
    <xf numFmtId="0" fontId="13" fillId="0" borderId="0" xfId="3" applyFill="1"/>
    <xf numFmtId="165" fontId="13" fillId="2" borderId="0" xfId="3" applyNumberFormat="1" applyFill="1"/>
    <xf numFmtId="0" fontId="30" fillId="0" borderId="0" xfId="0" applyFont="1" applyBorder="1"/>
    <xf numFmtId="164" fontId="55" fillId="3" borderId="0" xfId="0" applyNumberFormat="1" applyFont="1" applyFill="1" applyBorder="1" applyAlignment="1">
      <alignment horizontal="center"/>
    </xf>
    <xf numFmtId="164" fontId="11" fillId="2" borderId="46" xfId="1" applyFont="1" applyFill="1" applyBorder="1" applyAlignment="1">
      <alignment horizontal="center" vertical="center"/>
    </xf>
    <xf numFmtId="164" fontId="56" fillId="2" borderId="46" xfId="1" applyFont="1" applyFill="1" applyBorder="1" applyAlignment="1">
      <alignment horizontal="center" vertical="center"/>
    </xf>
    <xf numFmtId="0" fontId="69" fillId="3" borderId="0" xfId="0" applyFont="1" applyFill="1" applyBorder="1" applyAlignment="1">
      <alignment vertical="center"/>
    </xf>
    <xf numFmtId="0" fontId="71" fillId="0" borderId="0" xfId="0" applyFont="1" applyFill="1" applyBorder="1" applyAlignment="1">
      <alignment horizontal="center"/>
    </xf>
    <xf numFmtId="0" fontId="72" fillId="0" borderId="0" xfId="0" applyFont="1" applyFill="1" applyAlignment="1">
      <alignment horizontal="left" vertical="center" wrapText="1"/>
    </xf>
    <xf numFmtId="0" fontId="71" fillId="0" borderId="0" xfId="0" applyFont="1" applyFill="1" applyAlignment="1">
      <alignment horizontal="center" vertical="center"/>
    </xf>
    <xf numFmtId="164" fontId="71" fillId="0" borderId="0" xfId="2" applyFont="1" applyFill="1" applyBorder="1" applyAlignment="1">
      <alignment horizontal="center" vertical="center"/>
    </xf>
    <xf numFmtId="164" fontId="69" fillId="3" borderId="0" xfId="1" applyFont="1" applyFill="1" applyBorder="1" applyAlignment="1">
      <alignment vertical="center"/>
    </xf>
    <xf numFmtId="164" fontId="71" fillId="0" borderId="0" xfId="1" applyFont="1" applyFill="1" applyBorder="1" applyAlignment="1">
      <alignment vertical="center"/>
    </xf>
    <xf numFmtId="164" fontId="73" fillId="0" borderId="0" xfId="1" applyFont="1" applyFill="1" applyBorder="1" applyAlignment="1">
      <alignment vertical="center"/>
    </xf>
    <xf numFmtId="0" fontId="71" fillId="0" borderId="0" xfId="0" applyFont="1" applyFill="1" applyBorder="1" applyAlignment="1">
      <alignment horizontal="left" vertical="center"/>
    </xf>
    <xf numFmtId="164" fontId="71" fillId="0" borderId="0" xfId="1" applyFont="1" applyFill="1" applyBorder="1" applyAlignment="1">
      <alignment horizontal="center" vertical="center"/>
    </xf>
    <xf numFmtId="0" fontId="71" fillId="0" borderId="0" xfId="0" applyFont="1" applyFill="1" applyBorder="1" applyAlignment="1">
      <alignment vertical="center" wrapText="1"/>
    </xf>
    <xf numFmtId="164" fontId="73" fillId="0" borderId="0" xfId="0" applyNumberFormat="1" applyFont="1" applyFill="1" applyBorder="1"/>
    <xf numFmtId="0" fontId="71" fillId="0" borderId="0" xfId="0" applyFont="1" applyFill="1" applyBorder="1"/>
    <xf numFmtId="0" fontId="73" fillId="0" borderId="0" xfId="0" applyFont="1" applyFill="1" applyBorder="1" applyAlignment="1">
      <alignment vertical="center" wrapText="1"/>
    </xf>
    <xf numFmtId="0" fontId="75" fillId="3" borderId="0" xfId="0" applyFont="1" applyFill="1" applyBorder="1" applyAlignment="1">
      <alignment horizontal="center" vertical="center"/>
    </xf>
    <xf numFmtId="0" fontId="75" fillId="3" borderId="0" xfId="0" applyFont="1" applyFill="1" applyBorder="1" applyAlignment="1">
      <alignment horizontal="center"/>
    </xf>
    <xf numFmtId="0" fontId="75" fillId="0" borderId="0" xfId="0" applyFont="1" applyAlignment="1">
      <alignment horizontal="center" vertical="center"/>
    </xf>
    <xf numFmtId="164" fontId="75" fillId="0" borderId="0" xfId="2" applyFont="1" applyBorder="1" applyAlignment="1">
      <alignment horizontal="center" vertical="center"/>
    </xf>
    <xf numFmtId="9" fontId="75" fillId="3" borderId="0" xfId="1" applyNumberFormat="1" applyFont="1" applyFill="1" applyBorder="1" applyAlignment="1">
      <alignment vertical="center"/>
    </xf>
    <xf numFmtId="164" fontId="75" fillId="3" borderId="0" xfId="1" applyFont="1" applyFill="1" applyBorder="1" applyAlignment="1">
      <alignment vertical="center"/>
    </xf>
    <xf numFmtId="164" fontId="76" fillId="3" borderId="0" xfId="1" applyFont="1" applyFill="1" applyBorder="1" applyAlignment="1">
      <alignment vertical="center"/>
    </xf>
    <xf numFmtId="0" fontId="75" fillId="3" borderId="0" xfId="0" applyFont="1" applyFill="1" applyBorder="1" applyAlignment="1">
      <alignment horizontal="left" vertical="center"/>
    </xf>
    <xf numFmtId="164" fontId="75" fillId="3" borderId="0" xfId="1" applyFont="1" applyFill="1" applyBorder="1" applyAlignment="1">
      <alignment horizontal="center" vertical="center"/>
    </xf>
    <xf numFmtId="0" fontId="75" fillId="3" borderId="0" xfId="0" applyFont="1" applyFill="1" applyBorder="1" applyAlignment="1">
      <alignment vertical="center" wrapText="1"/>
    </xf>
    <xf numFmtId="164" fontId="76" fillId="3" borderId="0" xfId="0" applyNumberFormat="1" applyFont="1" applyFill="1" applyBorder="1"/>
    <xf numFmtId="0" fontId="75" fillId="3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57" fillId="2" borderId="0" xfId="0" applyFont="1" applyFill="1" applyBorder="1" applyAlignment="1">
      <alignment vertical="center" wrapText="1"/>
    </xf>
    <xf numFmtId="0" fontId="51" fillId="2" borderId="0" xfId="0" applyFont="1" applyFill="1" applyBorder="1" applyAlignment="1">
      <alignment vertical="center"/>
    </xf>
    <xf numFmtId="0" fontId="77" fillId="0" borderId="9" xfId="0" applyFont="1" applyBorder="1" applyAlignment="1">
      <alignment horizontal="center" vertical="center"/>
    </xf>
    <xf numFmtId="0" fontId="71" fillId="2" borderId="0" xfId="0" applyFont="1" applyFill="1" applyBorder="1" applyAlignment="1">
      <alignment vertical="center"/>
    </xf>
    <xf numFmtId="0" fontId="0" fillId="0" borderId="0" xfId="0"/>
    <xf numFmtId="0" fontId="0" fillId="0" borderId="9" xfId="0" applyBorder="1"/>
    <xf numFmtId="0" fontId="40" fillId="3" borderId="0" xfId="0" applyFont="1" applyFill="1" applyBorder="1" applyAlignment="1">
      <alignment vertical="center"/>
    </xf>
    <xf numFmtId="0" fontId="4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1" fillId="0" borderId="9" xfId="0" applyFont="1" applyBorder="1" applyAlignment="1">
      <alignment vertical="center"/>
    </xf>
    <xf numFmtId="0" fontId="78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51" fillId="3" borderId="9" xfId="0" applyFont="1" applyFill="1" applyBorder="1" applyAlignment="1">
      <alignment vertical="center"/>
    </xf>
    <xf numFmtId="0" fontId="40" fillId="3" borderId="9" xfId="0" applyFont="1" applyFill="1" applyBorder="1" applyAlignment="1">
      <alignment vertical="center"/>
    </xf>
    <xf numFmtId="0" fontId="27" fillId="0" borderId="3" xfId="0" applyFont="1" applyBorder="1" applyAlignment="1">
      <alignment vertical="center"/>
    </xf>
    <xf numFmtId="0" fontId="19" fillId="0" borderId="45" xfId="0" applyFont="1" applyBorder="1" applyAlignment="1">
      <alignment vertical="center"/>
    </xf>
    <xf numFmtId="0" fontId="21" fillId="0" borderId="36" xfId="0" applyFont="1" applyBorder="1" applyAlignment="1">
      <alignment vertical="center" wrapText="1"/>
    </xf>
    <xf numFmtId="0" fontId="21" fillId="0" borderId="58" xfId="0" applyFont="1" applyBorder="1" applyAlignment="1">
      <alignment horizontal="center" vertical="center"/>
    </xf>
    <xf numFmtId="0" fontId="27" fillId="0" borderId="52" xfId="0" applyFont="1" applyBorder="1" applyAlignment="1">
      <alignment vertical="center"/>
    </xf>
    <xf numFmtId="0" fontId="27" fillId="0" borderId="53" xfId="0" applyFont="1" applyBorder="1" applyAlignment="1">
      <alignment vertical="center"/>
    </xf>
    <xf numFmtId="0" fontId="27" fillId="0" borderId="55" xfId="0" applyFont="1" applyBorder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21" fillId="0" borderId="2" xfId="0" applyFont="1" applyBorder="1" applyAlignment="1">
      <alignment vertical="center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0" fontId="34" fillId="0" borderId="0" xfId="0" applyFont="1" applyBorder="1" applyAlignment="1">
      <alignment horizontal="center"/>
    </xf>
    <xf numFmtId="164" fontId="4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43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42" fillId="6" borderId="0" xfId="0" applyFont="1" applyFill="1" applyBorder="1" applyAlignment="1">
      <alignment horizontal="center"/>
    </xf>
    <xf numFmtId="0" fontId="40" fillId="6" borderId="0" xfId="0" applyFont="1" applyFill="1" applyAlignment="1">
      <alignment horizontal="left" vertical="center" wrapText="1"/>
    </xf>
    <xf numFmtId="0" fontId="43" fillId="6" borderId="0" xfId="0" applyFont="1" applyFill="1" applyAlignment="1">
      <alignment horizontal="center" vertical="center"/>
    </xf>
    <xf numFmtId="164" fontId="43" fillId="6" borderId="0" xfId="2" applyFont="1" applyFill="1" applyBorder="1" applyAlignment="1">
      <alignment horizontal="center" vertical="center"/>
    </xf>
    <xf numFmtId="165" fontId="43" fillId="6" borderId="0" xfId="1" applyNumberFormat="1" applyFont="1" applyFill="1" applyBorder="1" applyAlignment="1">
      <alignment vertical="center"/>
    </xf>
    <xf numFmtId="164" fontId="43" fillId="6" borderId="0" xfId="1" applyFont="1" applyFill="1" applyBorder="1" applyAlignment="1">
      <alignment vertical="center"/>
    </xf>
    <xf numFmtId="164" fontId="44" fillId="6" borderId="0" xfId="1" applyFont="1" applyFill="1" applyBorder="1" applyAlignment="1">
      <alignment vertical="center"/>
    </xf>
    <xf numFmtId="0" fontId="42" fillId="6" borderId="0" xfId="0" applyFont="1" applyFill="1" applyBorder="1" applyAlignment="1">
      <alignment horizontal="left" vertical="center"/>
    </xf>
    <xf numFmtId="164" fontId="45" fillId="6" borderId="0" xfId="1" applyFont="1" applyFill="1" applyBorder="1" applyAlignment="1">
      <alignment horizontal="center" vertical="center"/>
    </xf>
    <xf numFmtId="164" fontId="43" fillId="6" borderId="0" xfId="1" applyFont="1" applyFill="1" applyBorder="1" applyAlignment="1">
      <alignment horizontal="center" vertical="center"/>
    </xf>
    <xf numFmtId="0" fontId="46" fillId="6" borderId="0" xfId="0" applyFont="1" applyFill="1" applyBorder="1" applyAlignment="1">
      <alignment vertical="center" wrapText="1"/>
    </xf>
    <xf numFmtId="164" fontId="44" fillId="6" borderId="0" xfId="0" applyNumberFormat="1" applyFont="1" applyFill="1" applyBorder="1"/>
    <xf numFmtId="0" fontId="43" fillId="6" borderId="0" xfId="0" applyFont="1" applyFill="1" applyBorder="1"/>
    <xf numFmtId="0" fontId="26" fillId="0" borderId="0" xfId="0" applyFont="1" applyBorder="1"/>
    <xf numFmtId="0" fontId="49" fillId="0" borderId="48" xfId="0" applyFont="1" applyBorder="1"/>
    <xf numFmtId="0" fontId="34" fillId="0" borderId="0" xfId="0" applyFont="1" applyBorder="1" applyAlignment="1"/>
    <xf numFmtId="164" fontId="55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horizontal="center"/>
    </xf>
    <xf numFmtId="164" fontId="55" fillId="3" borderId="0" xfId="0" applyNumberFormat="1" applyFont="1" applyFill="1" applyBorder="1" applyAlignment="1">
      <alignment vertical="center"/>
    </xf>
    <xf numFmtId="164" fontId="18" fillId="4" borderId="46" xfId="1" applyFont="1" applyFill="1" applyBorder="1" applyAlignment="1">
      <alignment vertical="center"/>
    </xf>
    <xf numFmtId="164" fontId="56" fillId="4" borderId="46" xfId="1" applyFont="1" applyFill="1" applyBorder="1" applyAlignment="1">
      <alignment horizontal="center" vertical="center"/>
    </xf>
    <xf numFmtId="0" fontId="0" fillId="4" borderId="46" xfId="0" applyFill="1" applyBorder="1"/>
    <xf numFmtId="164" fontId="56" fillId="4" borderId="46" xfId="1" applyFont="1" applyFill="1" applyBorder="1" applyAlignment="1">
      <alignment vertical="center"/>
    </xf>
    <xf numFmtId="9" fontId="49" fillId="3" borderId="0" xfId="1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79" fillId="3" borderId="0" xfId="0" applyFont="1" applyFill="1" applyBorder="1" applyAlignment="1">
      <alignment vertical="center"/>
    </xf>
    <xf numFmtId="164" fontId="43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71" fillId="3" borderId="0" xfId="0" applyFont="1" applyFill="1" applyBorder="1" applyAlignment="1">
      <alignment vertical="center"/>
    </xf>
    <xf numFmtId="0" fontId="71" fillId="3" borderId="0" xfId="0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164" fontId="69" fillId="0" borderId="0" xfId="2" applyFont="1" applyBorder="1" applyAlignment="1">
      <alignment horizontal="center" vertical="center"/>
    </xf>
    <xf numFmtId="164" fontId="69" fillId="0" borderId="0" xfId="1" applyFont="1" applyBorder="1" applyAlignment="1">
      <alignment vertical="center"/>
    </xf>
    <xf numFmtId="164" fontId="74" fillId="3" borderId="0" xfId="1" applyFont="1" applyFill="1" applyBorder="1" applyAlignment="1">
      <alignment vertical="center"/>
    </xf>
    <xf numFmtId="0" fontId="71" fillId="0" borderId="0" xfId="0" applyFont="1" applyBorder="1" applyAlignment="1">
      <alignment horizontal="left" vertical="center"/>
    </xf>
    <xf numFmtId="164" fontId="69" fillId="0" borderId="0" xfId="1" applyFont="1" applyBorder="1" applyAlignment="1">
      <alignment horizontal="center" vertical="center"/>
    </xf>
    <xf numFmtId="0" fontId="71" fillId="0" borderId="0" xfId="0" applyFont="1" applyBorder="1" applyAlignment="1">
      <alignment vertical="center" wrapText="1"/>
    </xf>
    <xf numFmtId="164" fontId="74" fillId="0" borderId="0" xfId="0" applyNumberFormat="1" applyFont="1" applyBorder="1" applyAlignment="1">
      <alignment vertical="center"/>
    </xf>
    <xf numFmtId="0" fontId="69" fillId="0" borderId="0" xfId="0" applyFont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166" fontId="30" fillId="0" borderId="0" xfId="0" applyNumberFormat="1" applyFont="1" applyAlignment="1">
      <alignment horizontal="left"/>
    </xf>
    <xf numFmtId="164" fontId="42" fillId="0" borderId="0" xfId="1" applyFont="1" applyBorder="1" applyAlignment="1">
      <alignment vertical="center" wrapText="1"/>
    </xf>
    <xf numFmtId="0" fontId="57" fillId="3" borderId="0" xfId="0" applyFont="1" applyFill="1" applyBorder="1" applyAlignment="1">
      <alignment vertical="center"/>
    </xf>
    <xf numFmtId="164" fontId="42" fillId="0" borderId="0" xfId="1" applyFont="1" applyBorder="1" applyAlignment="1">
      <alignment horizontal="center" vertical="center" wrapText="1"/>
    </xf>
    <xf numFmtId="0" fontId="80" fillId="3" borderId="0" xfId="0" applyFont="1" applyFill="1" applyBorder="1" applyAlignment="1">
      <alignment vertical="center"/>
    </xf>
    <xf numFmtId="0" fontId="57" fillId="0" borderId="0" xfId="0" applyFont="1" applyFill="1" applyBorder="1" applyAlignment="1">
      <alignment vertical="center" wrapText="1"/>
    </xf>
    <xf numFmtId="0" fontId="73" fillId="3" borderId="0" xfId="0" applyFont="1" applyFill="1" applyBorder="1" applyAlignment="1">
      <alignment vertical="center" wrapText="1"/>
    </xf>
    <xf numFmtId="0" fontId="47" fillId="0" borderId="0" xfId="0" applyFont="1" applyAlignment="1">
      <alignment horizontal="center" vertical="center" wrapText="1"/>
    </xf>
    <xf numFmtId="0" fontId="53" fillId="3" borderId="0" xfId="0" applyFont="1" applyFill="1" applyBorder="1" applyAlignment="1">
      <alignment vertical="center"/>
    </xf>
    <xf numFmtId="0" fontId="81" fillId="3" borderId="0" xfId="0" applyFont="1" applyFill="1" applyBorder="1" applyAlignment="1">
      <alignment vertical="center"/>
    </xf>
    <xf numFmtId="0" fontId="47" fillId="0" borderId="0" xfId="0" applyFont="1" applyFill="1" applyBorder="1" applyAlignment="1">
      <alignment horizontal="left" vertical="center" wrapText="1"/>
    </xf>
    <xf numFmtId="0" fontId="43" fillId="0" borderId="20" xfId="0" applyFont="1" applyBorder="1"/>
    <xf numFmtId="0" fontId="5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34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21" fillId="0" borderId="48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right" wrapText="1"/>
    </xf>
    <xf numFmtId="0" fontId="1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164" fontId="44" fillId="3" borderId="0" xfId="0" applyNumberFormat="1" applyFont="1" applyFill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164" fontId="44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1" fillId="2" borderId="46" xfId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top" wrapText="1"/>
    </xf>
    <xf numFmtId="0" fontId="3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textRotation="180"/>
    </xf>
    <xf numFmtId="0" fontId="19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center" wrapText="1"/>
    </xf>
    <xf numFmtId="164" fontId="55" fillId="3" borderId="0" xfId="0" applyNumberFormat="1" applyFont="1" applyFill="1" applyBorder="1" applyAlignment="1">
      <alignment horizontal="center"/>
    </xf>
    <xf numFmtId="164" fontId="76" fillId="3" borderId="0" xfId="0" applyNumberFormat="1" applyFont="1" applyFill="1" applyBorder="1" applyAlignment="1">
      <alignment horizont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43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57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164" fontId="11" fillId="3" borderId="0" xfId="0" applyNumberFormat="1" applyFont="1" applyFill="1" applyBorder="1" applyAlignment="1">
      <alignment horizontal="center"/>
    </xf>
    <xf numFmtId="0" fontId="17" fillId="0" borderId="57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center" vertical="top" wrapText="1"/>
    </xf>
    <xf numFmtId="164" fontId="18" fillId="2" borderId="46" xfId="1" applyFont="1" applyFill="1" applyBorder="1" applyAlignment="1">
      <alignment horizontal="center" vertical="center"/>
    </xf>
    <xf numFmtId="0" fontId="21" fillId="0" borderId="43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4" fontId="11" fillId="0" borderId="46" xfId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top" wrapText="1"/>
    </xf>
    <xf numFmtId="0" fontId="34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 textRotation="180"/>
    </xf>
    <xf numFmtId="0" fontId="19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49" xfId="0" applyFont="1" applyFill="1" applyBorder="1" applyAlignment="1">
      <alignment horizontal="center" vertical="center"/>
    </xf>
    <xf numFmtId="0" fontId="21" fillId="0" borderId="44" xfId="0" applyFont="1" applyFill="1" applyBorder="1" applyAlignment="1">
      <alignment horizontal="center" vertical="center"/>
    </xf>
    <xf numFmtId="0" fontId="21" fillId="0" borderId="49" xfId="0" applyFont="1" applyFill="1" applyBorder="1" applyAlignment="1">
      <alignment horizontal="center" vertical="center" wrapText="1"/>
    </xf>
    <xf numFmtId="0" fontId="21" fillId="0" borderId="44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164" fontId="18" fillId="0" borderId="46" xfId="1" applyFont="1" applyFill="1" applyBorder="1" applyAlignment="1">
      <alignment horizontal="center" vertical="center"/>
    </xf>
    <xf numFmtId="0" fontId="21" fillId="0" borderId="48" xfId="0" applyFont="1" applyFill="1" applyBorder="1" applyAlignment="1">
      <alignment horizontal="center" vertical="center" wrapText="1"/>
    </xf>
    <xf numFmtId="0" fontId="21" fillId="0" borderId="35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47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1" fillId="0" borderId="56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164" fontId="44" fillId="0" borderId="0" xfId="0" applyNumberFormat="1" applyFont="1" applyFill="1" applyBorder="1" applyAlignment="1">
      <alignment horizontal="center"/>
    </xf>
    <xf numFmtId="164" fontId="74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1" fillId="0" borderId="26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horizontal="center" vertical="center"/>
    </xf>
    <xf numFmtId="164" fontId="44" fillId="3" borderId="0" xfId="0" applyNumberFormat="1" applyFont="1" applyFill="1" applyBorder="1" applyAlignment="1">
      <alignment horizontal="center" vertical="center"/>
    </xf>
    <xf numFmtId="164" fontId="44" fillId="6" borderId="0" xfId="0" applyNumberFormat="1" applyFont="1" applyFill="1" applyBorder="1" applyAlignment="1">
      <alignment horizontal="center"/>
    </xf>
    <xf numFmtId="0" fontId="21" fillId="0" borderId="49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164" fontId="44" fillId="0" borderId="0" xfId="0" applyNumberFormat="1" applyFont="1" applyBorder="1" applyAlignment="1">
      <alignment horizontal="center" vertical="center"/>
    </xf>
    <xf numFmtId="164" fontId="76" fillId="3" borderId="0" xfId="0" applyNumberFormat="1" applyFont="1" applyFill="1" applyBorder="1" applyAlignment="1">
      <alignment horizontal="center" vertical="center"/>
    </xf>
    <xf numFmtId="164" fontId="55" fillId="3" borderId="0" xfId="0" applyNumberFormat="1" applyFont="1" applyFill="1" applyBorder="1" applyAlignment="1">
      <alignment horizontal="center" vertical="center"/>
    </xf>
    <xf numFmtId="164" fontId="56" fillId="2" borderId="46" xfId="1" applyFont="1" applyFill="1" applyBorder="1" applyAlignment="1">
      <alignment horizontal="center" vertical="center"/>
    </xf>
    <xf numFmtId="0" fontId="53" fillId="0" borderId="24" xfId="0" applyFont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vertical="center" wrapText="1"/>
    </xf>
    <xf numFmtId="0" fontId="53" fillId="0" borderId="24" xfId="0" applyFont="1" applyBorder="1" applyAlignment="1">
      <alignment horizontal="center" vertical="center"/>
    </xf>
    <xf numFmtId="0" fontId="53" fillId="0" borderId="25" xfId="0" applyFont="1" applyBorder="1" applyAlignment="1">
      <alignment horizontal="center" vertical="center"/>
    </xf>
    <xf numFmtId="0" fontId="53" fillId="0" borderId="26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43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48" xfId="0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 wrapText="1"/>
    </xf>
    <xf numFmtId="0" fontId="53" fillId="0" borderId="29" xfId="0" applyFont="1" applyBorder="1" applyAlignment="1">
      <alignment horizontal="center" vertical="center" wrapText="1"/>
    </xf>
    <xf numFmtId="0" fontId="53" fillId="0" borderId="52" xfId="0" applyFont="1" applyBorder="1" applyAlignment="1">
      <alignment horizontal="center" vertical="center"/>
    </xf>
    <xf numFmtId="0" fontId="53" fillId="0" borderId="53" xfId="0" applyFont="1" applyBorder="1" applyAlignment="1">
      <alignment horizontal="center" vertical="center"/>
    </xf>
    <xf numFmtId="0" fontId="53" fillId="0" borderId="32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 wrapText="1"/>
    </xf>
    <xf numFmtId="0" fontId="53" fillId="0" borderId="14" xfId="0" applyFont="1" applyBorder="1" applyAlignment="1">
      <alignment horizontal="center" vertical="center" wrapText="1"/>
    </xf>
    <xf numFmtId="0" fontId="53" fillId="0" borderId="15" xfId="0" applyFont="1" applyBorder="1" applyAlignment="1">
      <alignment horizontal="center" vertical="center" wrapText="1"/>
    </xf>
    <xf numFmtId="0" fontId="53" fillId="0" borderId="17" xfId="0" applyFont="1" applyBorder="1" applyAlignment="1">
      <alignment horizontal="center" vertical="center" wrapText="1"/>
    </xf>
    <xf numFmtId="0" fontId="53" fillId="0" borderId="49" xfId="0" applyFont="1" applyBorder="1" applyAlignment="1">
      <alignment horizontal="center" vertical="center" wrapText="1"/>
    </xf>
    <xf numFmtId="0" fontId="53" fillId="0" borderId="44" xfId="0" applyFont="1" applyBorder="1" applyAlignment="1">
      <alignment horizontal="center" vertical="center" wrapText="1"/>
    </xf>
    <xf numFmtId="0" fontId="40" fillId="0" borderId="27" xfId="0" applyFont="1" applyBorder="1" applyAlignment="1">
      <alignment horizontal="center" vertical="center"/>
    </xf>
    <xf numFmtId="0" fontId="40" fillId="0" borderId="36" xfId="0" applyFont="1" applyBorder="1" applyAlignment="1">
      <alignment horizontal="center" vertical="center"/>
    </xf>
    <xf numFmtId="0" fontId="53" fillId="0" borderId="20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53" fillId="0" borderId="36" xfId="0" applyFont="1" applyBorder="1" applyAlignment="1">
      <alignment horizontal="center" vertical="center" wrapText="1"/>
    </xf>
    <xf numFmtId="0" fontId="53" fillId="4" borderId="52" xfId="0" applyFont="1" applyFill="1" applyBorder="1" applyAlignment="1">
      <alignment horizontal="center" vertical="center" wrapText="1"/>
    </xf>
    <xf numFmtId="0" fontId="53" fillId="4" borderId="55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53" fillId="0" borderId="21" xfId="0" applyFont="1" applyBorder="1" applyAlignment="1">
      <alignment horizontal="center" vertical="center"/>
    </xf>
    <xf numFmtId="0" fontId="53" fillId="0" borderId="22" xfId="0" applyFont="1" applyBorder="1" applyAlignment="1">
      <alignment horizontal="center" vertical="center"/>
    </xf>
    <xf numFmtId="0" fontId="53" fillId="0" borderId="23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top" wrapText="1"/>
    </xf>
    <xf numFmtId="0" fontId="53" fillId="0" borderId="10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44" xfId="0" applyFont="1" applyBorder="1" applyAlignment="1">
      <alignment horizontal="center" vertical="center"/>
    </xf>
    <xf numFmtId="164" fontId="63" fillId="0" borderId="0" xfId="0" applyNumberFormat="1" applyFont="1" applyBorder="1" applyAlignment="1">
      <alignment horizontal="center"/>
    </xf>
  </cellXfs>
  <cellStyles count="15">
    <cellStyle name="Comma" xfId="1" builtinId="3"/>
    <cellStyle name="Comma 2" xfId="2"/>
    <cellStyle name="Comma 2 2" xfId="12"/>
    <cellStyle name="Comma 2 3" xfId="14"/>
    <cellStyle name="Comma 2 4" xfId="6"/>
    <cellStyle name="Comma 3" xfId="8"/>
    <cellStyle name="Comma 4" xfId="10"/>
    <cellStyle name="Comma 5" xfId="11"/>
    <cellStyle name="Comma 6" xfId="13"/>
    <cellStyle name="Comma 7" xfId="5"/>
    <cellStyle name="Normal" xfId="0" builtinId="0"/>
    <cellStyle name="Normal 2" xfId="3"/>
    <cellStyle name="Normal 3" xfId="7"/>
    <cellStyle name="Normal 4" xfId="9"/>
    <cellStyle name="Normal 5" xfId="4"/>
  </cellStyles>
  <dxfs count="0"/>
  <tableStyles count="0" defaultTableStyle="TableStyleMedium2" defaultPivotStyle="PivotStyleLight16"/>
  <colors>
    <mruColors>
      <color rgb="FFE7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63"/>
  <sheetViews>
    <sheetView tabSelected="1" view="pageBreakPreview" zoomScale="85" zoomScaleNormal="85" zoomScaleSheetLayoutView="85" workbookViewId="0">
      <pane xSplit="2" topLeftCell="C1" activePane="topRight" state="frozen"/>
      <selection pane="topRight" activeCell="G8" sqref="G8"/>
    </sheetView>
  </sheetViews>
  <sheetFormatPr defaultRowHeight="15.6" x14ac:dyDescent="0.3"/>
  <cols>
    <col min="1" max="1" width="5.5" customWidth="1"/>
    <col min="2" max="2" width="33" customWidth="1"/>
    <col min="3" max="4" width="3.3984375" customWidth="1"/>
    <col min="5" max="5" width="26.0976562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  <col min="24" max="24" width="22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583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584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68" customFormat="1" ht="27" customHeight="1" x14ac:dyDescent="0.35">
      <c r="A15" s="62">
        <v>1</v>
      </c>
      <c r="B15" s="530" t="s">
        <v>354</v>
      </c>
      <c r="C15" s="115"/>
      <c r="D15" s="115">
        <v>1</v>
      </c>
      <c r="E15" s="529" t="s">
        <v>669</v>
      </c>
      <c r="F15" s="94">
        <v>439</v>
      </c>
      <c r="G15" s="100">
        <v>13598</v>
      </c>
      <c r="H15" s="117"/>
      <c r="I15" s="118"/>
      <c r="J15" s="118">
        <v>5000</v>
      </c>
      <c r="K15" s="119">
        <f>G15+J15</f>
        <v>18598</v>
      </c>
      <c r="L15" s="120"/>
      <c r="M15" s="121"/>
      <c r="N15" s="121"/>
      <c r="O15" s="121"/>
      <c r="P15" s="98"/>
      <c r="Q15" s="122"/>
      <c r="R15" s="118"/>
      <c r="S15" s="123">
        <f>SUM(P15:P15,R15:R15)</f>
        <v>0</v>
      </c>
      <c r="T15" s="587">
        <f>K15-S15</f>
        <v>18598</v>
      </c>
      <c r="U15" s="587"/>
    </row>
    <row r="16" spans="1:23" s="40" customFormat="1" ht="27" customHeight="1" x14ac:dyDescent="0.35">
      <c r="A16" s="62">
        <v>2</v>
      </c>
      <c r="B16" s="530" t="s">
        <v>355</v>
      </c>
      <c r="C16" s="115"/>
      <c r="D16" s="115">
        <v>1</v>
      </c>
      <c r="E16" s="529" t="s">
        <v>672</v>
      </c>
      <c r="F16" s="94">
        <v>1111</v>
      </c>
      <c r="G16" s="100">
        <v>22895</v>
      </c>
      <c r="H16" s="124"/>
      <c r="I16" s="125"/>
      <c r="J16" s="118">
        <v>5000</v>
      </c>
      <c r="K16" s="119">
        <f t="shared" ref="K16:K29" si="0">G16+J16</f>
        <v>27895</v>
      </c>
      <c r="L16" s="126"/>
      <c r="M16" s="127"/>
      <c r="N16" s="127"/>
      <c r="O16" s="127"/>
      <c r="P16" s="99"/>
      <c r="Q16" s="128"/>
      <c r="R16" s="125"/>
      <c r="S16" s="129">
        <f>SUM(P16:P16,R16:R16)</f>
        <v>0</v>
      </c>
      <c r="T16" s="592">
        <f t="shared" ref="T16:T17" si="1">K16-S16</f>
        <v>27895</v>
      </c>
      <c r="U16" s="592"/>
    </row>
    <row r="17" spans="1:22" s="68" customFormat="1" ht="27" customHeight="1" x14ac:dyDescent="0.35">
      <c r="A17" s="62">
        <v>3</v>
      </c>
      <c r="B17" s="531" t="s">
        <v>356</v>
      </c>
      <c r="C17" s="115">
        <v>1</v>
      </c>
      <c r="D17" s="115"/>
      <c r="E17" s="529" t="s">
        <v>671</v>
      </c>
      <c r="F17" s="94">
        <v>77</v>
      </c>
      <c r="G17" s="100">
        <v>41594</v>
      </c>
      <c r="H17" s="117"/>
      <c r="I17" s="118"/>
      <c r="J17" s="118">
        <v>5000</v>
      </c>
      <c r="K17" s="119">
        <f t="shared" si="0"/>
        <v>46594</v>
      </c>
      <c r="L17" s="120"/>
      <c r="M17" s="121"/>
      <c r="N17" s="121"/>
      <c r="O17" s="121"/>
      <c r="P17" s="98"/>
      <c r="Q17" s="122"/>
      <c r="R17" s="118"/>
      <c r="S17" s="123">
        <f t="shared" ref="S17" si="2">SUM(P17:P17,R17:R17)</f>
        <v>0</v>
      </c>
      <c r="T17" s="587">
        <f t="shared" si="1"/>
        <v>46594</v>
      </c>
      <c r="U17" s="587"/>
    </row>
    <row r="18" spans="1:22" s="68" customFormat="1" ht="27" customHeight="1" x14ac:dyDescent="0.35">
      <c r="A18" s="62">
        <v>4</v>
      </c>
      <c r="B18" s="530" t="s">
        <v>357</v>
      </c>
      <c r="C18" s="115"/>
      <c r="D18" s="115">
        <v>1</v>
      </c>
      <c r="E18" s="529" t="s">
        <v>650</v>
      </c>
      <c r="F18" s="94">
        <v>358</v>
      </c>
      <c r="G18" s="100">
        <v>13598</v>
      </c>
      <c r="H18" s="117"/>
      <c r="I18" s="118"/>
      <c r="J18" s="118">
        <v>5000</v>
      </c>
      <c r="K18" s="119">
        <f t="shared" si="0"/>
        <v>18598</v>
      </c>
      <c r="L18" s="120"/>
      <c r="M18" s="121"/>
      <c r="N18" s="121"/>
      <c r="O18" s="121"/>
      <c r="P18" s="98"/>
      <c r="Q18" s="122"/>
      <c r="R18" s="118"/>
      <c r="S18" s="123">
        <f>SUM(P18:P18,R18:R18)</f>
        <v>0</v>
      </c>
      <c r="T18" s="587">
        <f>K18-S18</f>
        <v>18598</v>
      </c>
      <c r="U18" s="587"/>
    </row>
    <row r="19" spans="1:22" s="68" customFormat="1" ht="27" customHeight="1" x14ac:dyDescent="0.35">
      <c r="A19" s="62">
        <v>5</v>
      </c>
      <c r="B19" s="531" t="s">
        <v>358</v>
      </c>
      <c r="C19" s="115">
        <v>1</v>
      </c>
      <c r="D19" s="115"/>
      <c r="E19" s="529" t="s">
        <v>672</v>
      </c>
      <c r="F19" s="94">
        <v>492</v>
      </c>
      <c r="G19" s="100">
        <v>22895</v>
      </c>
      <c r="H19" s="117"/>
      <c r="I19" s="118"/>
      <c r="J19" s="118">
        <v>5000</v>
      </c>
      <c r="K19" s="119">
        <f t="shared" si="0"/>
        <v>27895</v>
      </c>
      <c r="L19" s="120"/>
      <c r="M19" s="121"/>
      <c r="N19" s="121"/>
      <c r="O19" s="121"/>
      <c r="P19" s="98"/>
      <c r="Q19" s="131"/>
      <c r="R19" s="118"/>
      <c r="S19" s="123">
        <f>SUM(P19:P19,R19:R19)</f>
        <v>0</v>
      </c>
      <c r="T19" s="587">
        <f t="shared" ref="T19:T25" si="3">K19-S19</f>
        <v>27895</v>
      </c>
      <c r="U19" s="587"/>
    </row>
    <row r="20" spans="1:22" s="68" customFormat="1" ht="27" customHeight="1" x14ac:dyDescent="0.35">
      <c r="A20" s="62">
        <v>6</v>
      </c>
      <c r="B20" s="531" t="s">
        <v>359</v>
      </c>
      <c r="C20" s="115"/>
      <c r="D20" s="115">
        <v>1</v>
      </c>
      <c r="E20" s="529" t="s">
        <v>673</v>
      </c>
      <c r="F20" s="94">
        <v>367</v>
      </c>
      <c r="G20" s="100">
        <v>90709</v>
      </c>
      <c r="H20" s="117"/>
      <c r="I20" s="118"/>
      <c r="J20" s="118">
        <v>5000</v>
      </c>
      <c r="K20" s="119">
        <f t="shared" si="0"/>
        <v>95709</v>
      </c>
      <c r="L20" s="120"/>
      <c r="M20" s="121"/>
      <c r="N20" s="121"/>
      <c r="O20" s="121"/>
      <c r="P20" s="98"/>
      <c r="Q20" s="122"/>
      <c r="R20" s="118"/>
      <c r="S20" s="123">
        <f>SUM(P20:P20,R20:R20)</f>
        <v>0</v>
      </c>
      <c r="T20" s="587">
        <f>K20-S20</f>
        <v>95709</v>
      </c>
      <c r="U20" s="587"/>
    </row>
    <row r="21" spans="1:22" s="68" customFormat="1" ht="27" customHeight="1" x14ac:dyDescent="0.35">
      <c r="A21" s="62">
        <v>7</v>
      </c>
      <c r="B21" s="530" t="s">
        <v>360</v>
      </c>
      <c r="C21" s="115"/>
      <c r="D21" s="115">
        <v>1</v>
      </c>
      <c r="E21" s="529" t="s">
        <v>669</v>
      </c>
      <c r="F21" s="94">
        <v>271</v>
      </c>
      <c r="G21" s="100">
        <v>13598</v>
      </c>
      <c r="H21" s="117"/>
      <c r="I21" s="118"/>
      <c r="J21" s="118">
        <v>5000</v>
      </c>
      <c r="K21" s="119">
        <f t="shared" si="0"/>
        <v>18598</v>
      </c>
      <c r="L21" s="120"/>
      <c r="M21" s="121"/>
      <c r="N21" s="121"/>
      <c r="O21" s="121"/>
      <c r="P21" s="98"/>
      <c r="Q21" s="131"/>
      <c r="R21" s="118"/>
      <c r="S21" s="123">
        <f t="shared" ref="S21:S23" si="4">SUM(P21:P21,R21:R21)</f>
        <v>0</v>
      </c>
      <c r="T21" s="587">
        <f t="shared" si="3"/>
        <v>18598</v>
      </c>
      <c r="U21" s="587"/>
    </row>
    <row r="22" spans="1:22" s="40" customFormat="1" ht="27" customHeight="1" x14ac:dyDescent="0.35">
      <c r="A22" s="62">
        <v>8</v>
      </c>
      <c r="B22" s="531" t="s">
        <v>1013</v>
      </c>
      <c r="C22" s="132"/>
      <c r="D22" s="132">
        <v>1</v>
      </c>
      <c r="E22" s="529" t="s">
        <v>677</v>
      </c>
      <c r="F22" s="94">
        <v>1156</v>
      </c>
      <c r="G22" s="100">
        <v>31587</v>
      </c>
      <c r="H22" s="124"/>
      <c r="I22" s="125"/>
      <c r="J22" s="118">
        <v>5000</v>
      </c>
      <c r="K22" s="119">
        <f>G22+J22</f>
        <v>36587</v>
      </c>
      <c r="L22" s="126"/>
      <c r="M22" s="127"/>
      <c r="N22" s="127"/>
      <c r="O22" s="127"/>
      <c r="P22" s="99"/>
      <c r="Q22" s="128"/>
      <c r="R22" s="125"/>
      <c r="S22" s="129">
        <f>SUM(P22:P22,R22:R22)</f>
        <v>0</v>
      </c>
      <c r="T22" s="592">
        <f>K22-S22</f>
        <v>36587</v>
      </c>
      <c r="U22" s="592"/>
    </row>
    <row r="23" spans="1:22" s="40" customFormat="1" ht="27" customHeight="1" x14ac:dyDescent="0.35">
      <c r="A23" s="62">
        <v>9</v>
      </c>
      <c r="B23" s="530" t="s">
        <v>361</v>
      </c>
      <c r="C23" s="115"/>
      <c r="D23" s="115">
        <v>1</v>
      </c>
      <c r="E23" s="529" t="s">
        <v>669</v>
      </c>
      <c r="F23" s="94">
        <v>272</v>
      </c>
      <c r="G23" s="100">
        <v>13598</v>
      </c>
      <c r="H23" s="124"/>
      <c r="I23" s="125"/>
      <c r="J23" s="118">
        <v>5000</v>
      </c>
      <c r="K23" s="119">
        <f t="shared" si="0"/>
        <v>18598</v>
      </c>
      <c r="L23" s="126"/>
      <c r="M23" s="127"/>
      <c r="N23" s="127"/>
      <c r="O23" s="127"/>
      <c r="P23" s="99"/>
      <c r="Q23" s="128"/>
      <c r="R23" s="125"/>
      <c r="S23" s="129">
        <f t="shared" si="4"/>
        <v>0</v>
      </c>
      <c r="T23" s="592">
        <f t="shared" si="3"/>
        <v>18598</v>
      </c>
      <c r="U23" s="592"/>
    </row>
    <row r="24" spans="1:22" s="40" customFormat="1" ht="27" customHeight="1" x14ac:dyDescent="0.35">
      <c r="A24" s="62">
        <v>10</v>
      </c>
      <c r="B24" s="530" t="s">
        <v>362</v>
      </c>
      <c r="C24" s="115"/>
      <c r="D24" s="115">
        <v>1</v>
      </c>
      <c r="E24" s="529" t="s">
        <v>674</v>
      </c>
      <c r="F24" s="94">
        <v>27</v>
      </c>
      <c r="G24" s="100">
        <v>42529</v>
      </c>
      <c r="H24" s="124"/>
      <c r="I24" s="125"/>
      <c r="J24" s="118">
        <v>5000</v>
      </c>
      <c r="K24" s="119">
        <f t="shared" si="0"/>
        <v>47529</v>
      </c>
      <c r="L24" s="126"/>
      <c r="M24" s="127"/>
      <c r="N24" s="127"/>
      <c r="O24" s="127"/>
      <c r="P24" s="99"/>
      <c r="Q24" s="128"/>
      <c r="R24" s="125"/>
      <c r="S24" s="129">
        <f>SUM(P24:P24,R24:R24)</f>
        <v>0</v>
      </c>
      <c r="T24" s="592">
        <f t="shared" si="3"/>
        <v>47529</v>
      </c>
      <c r="U24" s="592"/>
    </row>
    <row r="25" spans="1:22" s="68" customFormat="1" ht="27" customHeight="1" x14ac:dyDescent="0.35">
      <c r="A25" s="62">
        <v>11</v>
      </c>
      <c r="B25" s="530" t="s">
        <v>363</v>
      </c>
      <c r="C25" s="115"/>
      <c r="D25" s="115">
        <v>1</v>
      </c>
      <c r="E25" s="529" t="s">
        <v>670</v>
      </c>
      <c r="F25" s="94">
        <v>844</v>
      </c>
      <c r="G25" s="100">
        <v>17253</v>
      </c>
      <c r="H25" s="117"/>
      <c r="I25" s="118"/>
      <c r="J25" s="118">
        <v>5000</v>
      </c>
      <c r="K25" s="119">
        <f t="shared" si="0"/>
        <v>22253</v>
      </c>
      <c r="L25" s="120"/>
      <c r="M25" s="121"/>
      <c r="N25" s="121"/>
      <c r="O25" s="121"/>
      <c r="P25" s="98"/>
      <c r="Q25" s="131"/>
      <c r="R25" s="118"/>
      <c r="S25" s="123">
        <f t="shared" ref="S25:S26" si="5">SUM(P25:P25,R25:R25)</f>
        <v>0</v>
      </c>
      <c r="T25" s="587">
        <f t="shared" si="3"/>
        <v>22253</v>
      </c>
      <c r="U25" s="587"/>
    </row>
    <row r="26" spans="1:22" s="40" customFormat="1" ht="27" customHeight="1" x14ac:dyDescent="0.35">
      <c r="A26" s="62">
        <v>12</v>
      </c>
      <c r="B26" s="530" t="s">
        <v>364</v>
      </c>
      <c r="C26" s="115"/>
      <c r="D26" s="115">
        <v>1</v>
      </c>
      <c r="E26" s="529" t="s">
        <v>675</v>
      </c>
      <c r="F26" s="94">
        <v>110</v>
      </c>
      <c r="G26" s="100">
        <v>16610</v>
      </c>
      <c r="H26" s="124"/>
      <c r="I26" s="125"/>
      <c r="J26" s="118">
        <v>5000</v>
      </c>
      <c r="K26" s="119">
        <f t="shared" si="0"/>
        <v>21610</v>
      </c>
      <c r="L26" s="126"/>
      <c r="M26" s="127"/>
      <c r="N26" s="127"/>
      <c r="O26" s="127"/>
      <c r="P26" s="99"/>
      <c r="Q26" s="128"/>
      <c r="R26" s="125"/>
      <c r="S26" s="129">
        <f t="shared" si="5"/>
        <v>0</v>
      </c>
      <c r="T26" s="592">
        <f>K26-S26</f>
        <v>21610</v>
      </c>
      <c r="U26" s="592"/>
    </row>
    <row r="27" spans="1:22" s="40" customFormat="1" ht="27" customHeight="1" x14ac:dyDescent="0.35">
      <c r="A27" s="62">
        <v>13</v>
      </c>
      <c r="B27" s="530" t="s">
        <v>365</v>
      </c>
      <c r="C27" s="115"/>
      <c r="D27" s="115">
        <v>1</v>
      </c>
      <c r="E27" s="529" t="s">
        <v>676</v>
      </c>
      <c r="F27" s="94">
        <v>488</v>
      </c>
      <c r="G27" s="100">
        <v>23411</v>
      </c>
      <c r="H27" s="124"/>
      <c r="I27" s="125"/>
      <c r="J27" s="118">
        <v>5000</v>
      </c>
      <c r="K27" s="119">
        <f t="shared" si="0"/>
        <v>28411</v>
      </c>
      <c r="L27" s="126"/>
      <c r="M27" s="127"/>
      <c r="N27" s="127"/>
      <c r="O27" s="127"/>
      <c r="P27" s="99"/>
      <c r="Q27" s="128"/>
      <c r="R27" s="125"/>
      <c r="S27" s="129">
        <f>SUM(P27:P27,R27:R27)</f>
        <v>0</v>
      </c>
      <c r="T27" s="592">
        <f>K27-S27</f>
        <v>28411</v>
      </c>
      <c r="U27" s="592"/>
    </row>
    <row r="28" spans="1:22" s="68" customFormat="1" ht="27" customHeight="1" x14ac:dyDescent="0.35">
      <c r="A28" s="62">
        <v>14</v>
      </c>
      <c r="B28" s="530" t="s">
        <v>366</v>
      </c>
      <c r="C28" s="115"/>
      <c r="D28" s="115">
        <v>1</v>
      </c>
      <c r="E28" s="529" t="s">
        <v>669</v>
      </c>
      <c r="F28" s="94">
        <v>221</v>
      </c>
      <c r="G28" s="100">
        <v>13598</v>
      </c>
      <c r="H28" s="117"/>
      <c r="I28" s="118"/>
      <c r="J28" s="118">
        <v>5000</v>
      </c>
      <c r="K28" s="119">
        <f t="shared" si="0"/>
        <v>18598</v>
      </c>
      <c r="L28" s="120"/>
      <c r="M28" s="121"/>
      <c r="N28" s="121"/>
      <c r="O28" s="121"/>
      <c r="P28" s="98"/>
      <c r="Q28" s="131"/>
      <c r="R28" s="118"/>
      <c r="S28" s="123">
        <f t="shared" ref="S28:S29" si="6">SUM(P28:P28,R28:R28)</f>
        <v>0</v>
      </c>
      <c r="T28" s="587">
        <f>K28-S28</f>
        <v>18598</v>
      </c>
      <c r="U28" s="587"/>
    </row>
    <row r="29" spans="1:22" s="68" customFormat="1" ht="27" customHeight="1" x14ac:dyDescent="0.35">
      <c r="A29" s="62">
        <v>15</v>
      </c>
      <c r="B29" s="530" t="s">
        <v>367</v>
      </c>
      <c r="C29" s="115"/>
      <c r="D29" s="115">
        <v>1</v>
      </c>
      <c r="E29" s="529" t="s">
        <v>676</v>
      </c>
      <c r="F29" s="94">
        <v>447</v>
      </c>
      <c r="G29" s="100">
        <v>23151</v>
      </c>
      <c r="H29" s="117"/>
      <c r="I29" s="118"/>
      <c r="J29" s="118">
        <v>5000</v>
      </c>
      <c r="K29" s="119">
        <f t="shared" si="0"/>
        <v>28151</v>
      </c>
      <c r="L29" s="120"/>
      <c r="M29" s="121"/>
      <c r="N29" s="121"/>
      <c r="O29" s="121"/>
      <c r="P29" s="98"/>
      <c r="Q29" s="122"/>
      <c r="R29" s="118"/>
      <c r="S29" s="123">
        <f t="shared" si="6"/>
        <v>0</v>
      </c>
      <c r="T29" s="587">
        <f>K29-S29</f>
        <v>28151</v>
      </c>
      <c r="U29" s="587"/>
    </row>
    <row r="30" spans="1:22" s="1" customFormat="1" ht="9" customHeight="1" x14ac:dyDescent="0.3">
      <c r="A30" s="10"/>
      <c r="B30" s="41"/>
      <c r="C30" s="42"/>
      <c r="D30" s="42"/>
      <c r="E30" s="41"/>
      <c r="F30" s="42"/>
      <c r="G30" s="43"/>
      <c r="H30" s="44"/>
      <c r="I30" s="43"/>
      <c r="J30" s="43"/>
      <c r="K30" s="43"/>
      <c r="L30" s="6"/>
      <c r="N30" s="45"/>
      <c r="O30" s="45"/>
      <c r="P30" s="43"/>
      <c r="Q30" s="6"/>
      <c r="R30" s="46"/>
      <c r="S30" s="47"/>
      <c r="T30" s="593"/>
      <c r="U30" s="593"/>
      <c r="V30" s="6"/>
    </row>
    <row r="31" spans="1:22" s="1" customFormat="1" ht="24" customHeight="1" thickBot="1" x14ac:dyDescent="0.35">
      <c r="A31" s="10"/>
      <c r="B31" s="41"/>
      <c r="C31" s="48">
        <f>SUM(C15:C30)</f>
        <v>2</v>
      </c>
      <c r="D31" s="48">
        <f>SUM(D15:D30)</f>
        <v>13</v>
      </c>
      <c r="E31" s="41"/>
      <c r="F31" s="134" t="s">
        <v>35</v>
      </c>
      <c r="G31" s="92">
        <f>SUM(G15:G30)</f>
        <v>400624</v>
      </c>
      <c r="H31" s="92">
        <f>SUM(H15:H30)</f>
        <v>0</v>
      </c>
      <c r="I31" s="92">
        <f>SUM(I15:I30)</f>
        <v>0</v>
      </c>
      <c r="J31" s="78">
        <f>SUM(J15:J30)</f>
        <v>75000</v>
      </c>
      <c r="K31" s="78">
        <f t="shared" ref="K31:S31" si="7">SUM(K15:K30)</f>
        <v>475624</v>
      </c>
      <c r="L31" s="78">
        <f t="shared" si="7"/>
        <v>0</v>
      </c>
      <c r="M31" s="78">
        <f t="shared" si="7"/>
        <v>0</v>
      </c>
      <c r="N31" s="78">
        <f t="shared" si="7"/>
        <v>0</v>
      </c>
      <c r="O31" s="78">
        <f t="shared" si="7"/>
        <v>0</v>
      </c>
      <c r="P31" s="78">
        <f t="shared" si="7"/>
        <v>0</v>
      </c>
      <c r="Q31" s="78">
        <f t="shared" si="7"/>
        <v>0</v>
      </c>
      <c r="R31" s="78">
        <f t="shared" si="7"/>
        <v>0</v>
      </c>
      <c r="S31" s="78">
        <f t="shared" si="7"/>
        <v>0</v>
      </c>
      <c r="T31" s="594">
        <f>SUM(T15:U30)</f>
        <v>475624</v>
      </c>
      <c r="U31" s="594"/>
      <c r="V31" s="6"/>
    </row>
    <row r="32" spans="1:22" s="51" customFormat="1" ht="18.75" customHeight="1" thickTop="1" thickBot="1" x14ac:dyDescent="0.35">
      <c r="A32" s="22"/>
      <c r="B32" s="23"/>
      <c r="C32" s="23"/>
      <c r="D32" s="23"/>
      <c r="E32" s="23"/>
      <c r="F32" s="23"/>
      <c r="G32" s="49"/>
      <c r="H32" s="49"/>
      <c r="I32" s="49"/>
      <c r="J32" s="49"/>
      <c r="K32" s="49"/>
      <c r="L32" s="49"/>
      <c r="M32" s="50"/>
      <c r="N32" s="50"/>
      <c r="O32" s="50"/>
      <c r="P32" s="49"/>
      <c r="Q32" s="49"/>
      <c r="R32" s="49"/>
      <c r="S32" s="49"/>
      <c r="T32" s="49"/>
      <c r="U32" s="49"/>
      <c r="V32" s="23"/>
    </row>
    <row r="33" spans="1:23" s="1" customFormat="1" ht="20.25" customHeight="1" thickBot="1" x14ac:dyDescent="0.35">
      <c r="A33" s="9" t="s">
        <v>9</v>
      </c>
      <c r="B33" s="17" t="s">
        <v>17</v>
      </c>
      <c r="C33" s="17"/>
      <c r="D33" s="17"/>
      <c r="E33" s="6"/>
      <c r="F33" s="6"/>
      <c r="G33" s="9" t="s">
        <v>11</v>
      </c>
      <c r="H33" s="7" t="s">
        <v>27</v>
      </c>
      <c r="I33" s="7" t="s">
        <v>63</v>
      </c>
      <c r="K33" s="6"/>
      <c r="L33" s="6"/>
      <c r="M33" s="6"/>
      <c r="N33" s="6"/>
      <c r="O33" s="6"/>
      <c r="P33" s="6"/>
      <c r="Q33" s="9" t="s">
        <v>10</v>
      </c>
      <c r="R33" s="595" t="s">
        <v>68</v>
      </c>
      <c r="S33" s="595"/>
      <c r="T33" s="595"/>
      <c r="U33" s="595"/>
      <c r="V33" s="14"/>
    </row>
    <row r="34" spans="1:23" s="1" customFormat="1" ht="20.25" customHeight="1" x14ac:dyDescent="0.3">
      <c r="A34" s="77"/>
      <c r="B34" s="17"/>
      <c r="C34" s="17"/>
      <c r="D34" s="17"/>
      <c r="E34" s="6"/>
      <c r="F34" s="6"/>
      <c r="G34" s="77"/>
      <c r="H34" s="7"/>
      <c r="K34" s="6"/>
      <c r="L34" s="6"/>
      <c r="M34" s="6"/>
      <c r="N34" s="6"/>
      <c r="O34" s="6"/>
      <c r="P34" s="6"/>
      <c r="Q34" s="77"/>
      <c r="R34" s="75"/>
      <c r="S34" s="75"/>
      <c r="T34" s="75"/>
      <c r="U34" s="75"/>
      <c r="V34" s="14"/>
    </row>
    <row r="35" spans="1:23" s="1" customFormat="1" ht="20.25" customHeight="1" x14ac:dyDescent="0.3">
      <c r="A35" s="596" t="s">
        <v>71</v>
      </c>
      <c r="B35" s="596"/>
      <c r="C35" s="30"/>
      <c r="D35" s="30"/>
      <c r="E35" s="55"/>
      <c r="F35" s="7"/>
      <c r="G35" s="596" t="s">
        <v>45</v>
      </c>
      <c r="H35" s="596"/>
      <c r="I35" s="596"/>
      <c r="J35" s="596"/>
      <c r="K35" s="7"/>
      <c r="L35" s="55"/>
      <c r="M35" s="7"/>
      <c r="N35" s="7"/>
      <c r="O35" s="7"/>
      <c r="P35" s="7"/>
      <c r="Q35" s="596" t="s">
        <v>39</v>
      </c>
      <c r="R35" s="596"/>
      <c r="S35" s="596"/>
      <c r="T35" s="7"/>
      <c r="U35" s="55"/>
      <c r="V35" s="6"/>
    </row>
    <row r="36" spans="1:23" s="1" customFormat="1" ht="20.25" customHeight="1" x14ac:dyDescent="0.3">
      <c r="A36" s="597" t="s">
        <v>37</v>
      </c>
      <c r="B36" s="597"/>
      <c r="C36" s="75"/>
      <c r="D36" s="75"/>
      <c r="E36" s="31" t="s">
        <v>16</v>
      </c>
      <c r="F36" s="31"/>
      <c r="G36" s="597" t="s">
        <v>38</v>
      </c>
      <c r="H36" s="597"/>
      <c r="I36" s="597"/>
      <c r="J36" s="597"/>
      <c r="L36" s="31" t="s">
        <v>16</v>
      </c>
      <c r="M36" s="31"/>
      <c r="N36" s="31"/>
      <c r="O36" s="31"/>
      <c r="P36" s="8"/>
      <c r="Q36" s="598" t="s">
        <v>40</v>
      </c>
      <c r="R36" s="598"/>
      <c r="S36" s="598"/>
      <c r="T36" s="16"/>
      <c r="U36" s="31" t="s">
        <v>16</v>
      </c>
      <c r="V36" s="16"/>
    </row>
    <row r="37" spans="1:23" s="1" customFormat="1" ht="20.25" customHeight="1" x14ac:dyDescent="0.3">
      <c r="A37" s="597" t="s">
        <v>18</v>
      </c>
      <c r="B37" s="597"/>
      <c r="C37" s="75"/>
      <c r="D37" s="75"/>
      <c r="F37" s="8"/>
      <c r="G37" s="599" t="s">
        <v>19</v>
      </c>
      <c r="H37" s="599"/>
      <c r="I37" s="599"/>
      <c r="J37" s="599"/>
      <c r="Q37" s="598" t="s">
        <v>28</v>
      </c>
      <c r="R37" s="598"/>
      <c r="S37" s="598"/>
      <c r="T37" s="16"/>
      <c r="U37" s="16"/>
      <c r="V37" s="16"/>
    </row>
    <row r="38" spans="1:23" s="1" customFormat="1" ht="20.25" customHeight="1" thickBot="1" x14ac:dyDescent="0.3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T38" s="7"/>
      <c r="U38" s="6"/>
      <c r="V38" s="6"/>
      <c r="W38" s="600"/>
    </row>
    <row r="39" spans="1:23" s="1" customFormat="1" ht="18.75" customHeight="1" thickBot="1" x14ac:dyDescent="0.35">
      <c r="A39" s="9" t="s">
        <v>12</v>
      </c>
      <c r="B39" s="601" t="s">
        <v>29</v>
      </c>
      <c r="C39" s="601"/>
      <c r="D39" s="601"/>
      <c r="E39" s="601"/>
      <c r="F39" s="601"/>
      <c r="G39" s="9" t="s">
        <v>14</v>
      </c>
      <c r="H39" s="602" t="s">
        <v>67</v>
      </c>
      <c r="I39" s="602"/>
      <c r="J39" s="602"/>
      <c r="K39" s="602"/>
      <c r="L39" s="602"/>
      <c r="M39" s="79"/>
      <c r="N39" s="79"/>
      <c r="O39" s="79"/>
      <c r="Q39" s="9" t="s">
        <v>25</v>
      </c>
      <c r="T39" s="15"/>
      <c r="V39" s="6"/>
      <c r="W39" s="600"/>
    </row>
    <row r="40" spans="1:23" s="1" customFormat="1" ht="18.75" customHeight="1" x14ac:dyDescent="0.3">
      <c r="A40" s="6" t="s">
        <v>13</v>
      </c>
      <c r="B40" s="14"/>
      <c r="C40" s="14"/>
      <c r="D40" s="14"/>
      <c r="E40" s="14"/>
      <c r="F40" s="14"/>
      <c r="G40" s="14"/>
      <c r="H40" s="602"/>
      <c r="I40" s="602"/>
      <c r="J40" s="602"/>
      <c r="K40" s="602"/>
      <c r="L40" s="602"/>
      <c r="M40" s="79"/>
      <c r="N40" s="79"/>
      <c r="O40" s="79"/>
      <c r="T40" s="15"/>
      <c r="W40" s="600"/>
    </row>
    <row r="41" spans="1:23" s="1" customFormat="1" ht="15" customHeight="1" x14ac:dyDescent="0.3">
      <c r="A41" s="6"/>
      <c r="B41" s="7" t="s">
        <v>15</v>
      </c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S41" s="7" t="s">
        <v>22</v>
      </c>
      <c r="W41" s="600"/>
    </row>
    <row r="42" spans="1:23" s="1" customFormat="1" ht="16.5" customHeight="1" x14ac:dyDescent="0.3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S42" s="6" t="s">
        <v>23</v>
      </c>
      <c r="W42" s="600"/>
    </row>
    <row r="43" spans="1:23" s="1" customFormat="1" ht="15" customHeight="1" x14ac:dyDescent="0.3">
      <c r="A43" s="596" t="s">
        <v>41</v>
      </c>
      <c r="B43" s="596"/>
      <c r="C43" s="30"/>
      <c r="D43" s="30"/>
      <c r="E43" s="55"/>
      <c r="F43" s="7"/>
      <c r="G43" s="55"/>
      <c r="H43" s="55"/>
      <c r="I43" s="55"/>
      <c r="J43" s="13"/>
      <c r="L43" s="13"/>
      <c r="P43" s="7"/>
      <c r="Q43" s="7"/>
      <c r="R43" s="7"/>
      <c r="S43" s="7"/>
      <c r="V43" s="7"/>
      <c r="W43" s="600"/>
    </row>
    <row r="44" spans="1:23" s="1" customFormat="1" ht="15" customHeight="1" x14ac:dyDescent="0.3">
      <c r="A44" s="598" t="s">
        <v>42</v>
      </c>
      <c r="B44" s="598"/>
      <c r="C44" s="76"/>
      <c r="D44" s="76"/>
      <c r="E44" s="31" t="s">
        <v>16</v>
      </c>
      <c r="F44" s="31"/>
      <c r="G44" s="597" t="s">
        <v>20</v>
      </c>
      <c r="H44" s="597"/>
      <c r="I44" s="597"/>
      <c r="J44" s="597"/>
      <c r="L44" s="31" t="s">
        <v>16</v>
      </c>
      <c r="M44" s="31"/>
      <c r="N44" s="31"/>
      <c r="O44" s="31"/>
      <c r="P44" s="7"/>
      <c r="Q44" s="7"/>
      <c r="R44" s="7"/>
      <c r="V44" s="6"/>
      <c r="W44" s="4"/>
    </row>
    <row r="45" spans="1:23" s="1" customFormat="1" ht="15" customHeight="1" x14ac:dyDescent="0.3">
      <c r="A45" s="598" t="s">
        <v>30</v>
      </c>
      <c r="B45" s="598"/>
      <c r="C45" s="76"/>
      <c r="D45" s="76"/>
      <c r="E45" s="16"/>
      <c r="F45" s="7"/>
      <c r="G45" s="597" t="s">
        <v>21</v>
      </c>
      <c r="H45" s="597"/>
      <c r="I45" s="597"/>
      <c r="J45" s="597"/>
      <c r="P45" s="14"/>
      <c r="Q45" s="14"/>
      <c r="R45" s="14"/>
      <c r="S45" s="14"/>
      <c r="T45" s="7"/>
      <c r="U45" s="6"/>
      <c r="V45" s="6"/>
    </row>
    <row r="46" spans="1:23" x14ac:dyDescent="0.3">
      <c r="B46" s="5"/>
      <c r="C46" s="5"/>
      <c r="D46" s="5"/>
    </row>
    <row r="61" spans="1:1" x14ac:dyDescent="0.3">
      <c r="A61" s="487" t="s">
        <v>987</v>
      </c>
    </row>
    <row r="62" spans="1:1" x14ac:dyDescent="0.3">
      <c r="A62" s="487" t="s">
        <v>988</v>
      </c>
    </row>
    <row r="63" spans="1:1" x14ac:dyDescent="0.3">
      <c r="A63" s="487" t="s">
        <v>989</v>
      </c>
    </row>
  </sheetData>
  <mergeCells count="59">
    <mergeCell ref="A45:B45"/>
    <mergeCell ref="G45:J45"/>
    <mergeCell ref="W38:W43"/>
    <mergeCell ref="B39:F39"/>
    <mergeCell ref="H39:L40"/>
    <mergeCell ref="A43:B43"/>
    <mergeCell ref="A44:B44"/>
    <mergeCell ref="G44:J44"/>
    <mergeCell ref="A36:B36"/>
    <mergeCell ref="G36:J36"/>
    <mergeCell ref="Q36:S36"/>
    <mergeCell ref="A37:B37"/>
    <mergeCell ref="G37:J37"/>
    <mergeCell ref="Q37:S37"/>
    <mergeCell ref="T30:U30"/>
    <mergeCell ref="T31:U31"/>
    <mergeCell ref="R33:U33"/>
    <mergeCell ref="A35:B35"/>
    <mergeCell ref="G35:J35"/>
    <mergeCell ref="Q35:S35"/>
    <mergeCell ref="T26:U26"/>
    <mergeCell ref="T27:U27"/>
    <mergeCell ref="T28:U28"/>
    <mergeCell ref="T22:U22"/>
    <mergeCell ref="T29:U29"/>
    <mergeCell ref="L13:L14"/>
    <mergeCell ref="T25:U25"/>
    <mergeCell ref="Q13:Q14"/>
    <mergeCell ref="S13:S14"/>
    <mergeCell ref="T15:U15"/>
    <mergeCell ref="T16:U16"/>
    <mergeCell ref="T17:U17"/>
    <mergeCell ref="T18:U18"/>
    <mergeCell ref="T19:U19"/>
    <mergeCell ref="T20:U20"/>
    <mergeCell ref="T21:U21"/>
    <mergeCell ref="T23:U23"/>
    <mergeCell ref="T24:U24"/>
    <mergeCell ref="G13:G14"/>
    <mergeCell ref="H13:H14"/>
    <mergeCell ref="I13:I14"/>
    <mergeCell ref="J13:J14"/>
    <mergeCell ref="K13:K14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" bottom="0.35433070866141736" header="0.24" footer="0.31496062992125984"/>
  <pageSetup paperSize="5" scale="59" fitToWidth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83"/>
  <sheetViews>
    <sheetView view="pageBreakPreview" topLeftCell="A25" zoomScaleNormal="85" zoomScaleSheetLayoutView="100" workbookViewId="0">
      <pane xSplit="2" topLeftCell="S1" activePane="topRight" state="frozen"/>
      <selection pane="topRight" activeCell="T29" sqref="T29:U29"/>
    </sheetView>
  </sheetViews>
  <sheetFormatPr defaultRowHeight="15.6" x14ac:dyDescent="0.3"/>
  <cols>
    <col min="1" max="1" width="5.5" customWidth="1"/>
    <col min="2" max="2" width="38.19921875" customWidth="1"/>
    <col min="3" max="4" width="3.3984375" customWidth="1"/>
    <col min="5" max="5" width="29.69921875" customWidth="1"/>
    <col min="6" max="6" width="11.69921875" customWidth="1"/>
    <col min="7" max="7" width="19.8984375" customWidth="1"/>
    <col min="8" max="8" width="18.8984375" customWidth="1"/>
    <col min="9" max="9" width="11.19921875" hidden="1" customWidth="1"/>
    <col min="10" max="10" width="18.699218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605" t="s">
        <v>1</v>
      </c>
      <c r="C12" s="608" t="s">
        <v>43</v>
      </c>
      <c r="D12" s="611" t="s">
        <v>25</v>
      </c>
      <c r="E12" s="583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06"/>
      <c r="C13" s="609"/>
      <c r="D13" s="612"/>
      <c r="E13" s="614"/>
      <c r="F13" s="540"/>
      <c r="G13" s="577" t="s">
        <v>62</v>
      </c>
      <c r="H13" s="583" t="s">
        <v>70</v>
      </c>
      <c r="I13" s="615" t="s">
        <v>62</v>
      </c>
      <c r="J13" s="577" t="s">
        <v>4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607"/>
      <c r="C14" s="610"/>
      <c r="D14" s="613"/>
      <c r="E14" s="584"/>
      <c r="F14" s="541"/>
      <c r="G14" s="578"/>
      <c r="H14" s="584"/>
      <c r="I14" s="616"/>
      <c r="J14" s="578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95" customFormat="1" ht="32.25" customHeight="1" x14ac:dyDescent="0.4">
      <c r="A15" s="186">
        <v>1</v>
      </c>
      <c r="B15" s="164" t="s">
        <v>116</v>
      </c>
      <c r="C15" s="223"/>
      <c r="D15" s="223">
        <v>1</v>
      </c>
      <c r="E15" s="93" t="s">
        <v>665</v>
      </c>
      <c r="F15" s="187">
        <v>2307</v>
      </c>
      <c r="G15" s="138">
        <v>70610</v>
      </c>
      <c r="H15" s="118">
        <v>5000</v>
      </c>
      <c r="I15" s="262"/>
      <c r="J15" s="188">
        <f>G15+H15</f>
        <v>75610</v>
      </c>
      <c r="K15" s="189">
        <f>J15</f>
        <v>75610</v>
      </c>
      <c r="L15" s="190"/>
      <c r="M15" s="264"/>
      <c r="N15" s="264"/>
      <c r="O15" s="264"/>
      <c r="P15" s="192"/>
      <c r="Q15" s="203"/>
      <c r="R15" s="188"/>
      <c r="S15" s="194">
        <f t="shared" ref="S15:S34" si="0">SUM(P15:P15,R15:R15)</f>
        <v>0</v>
      </c>
      <c r="T15" s="603">
        <f t="shared" ref="T15:T34" si="1">J15-S15</f>
        <v>75610</v>
      </c>
      <c r="U15" s="603"/>
    </row>
    <row r="16" spans="1:23" s="195" customFormat="1" ht="32.25" customHeight="1" x14ac:dyDescent="0.4">
      <c r="A16" s="186">
        <v>2</v>
      </c>
      <c r="B16" s="204" t="s">
        <v>117</v>
      </c>
      <c r="C16" s="223"/>
      <c r="D16" s="223">
        <v>1</v>
      </c>
      <c r="E16" s="93" t="s">
        <v>691</v>
      </c>
      <c r="F16" s="187">
        <v>527</v>
      </c>
      <c r="G16" s="136">
        <v>17253</v>
      </c>
      <c r="H16" s="118">
        <v>5000</v>
      </c>
      <c r="I16" s="188"/>
      <c r="J16" s="188">
        <f t="shared" ref="J16:J33" si="2">G16+H16</f>
        <v>22253</v>
      </c>
      <c r="K16" s="189">
        <f t="shared" ref="K16:K25" si="3">G16+J16</f>
        <v>39506</v>
      </c>
      <c r="L16" s="190"/>
      <c r="M16" s="191"/>
      <c r="N16" s="191"/>
      <c r="O16" s="191"/>
      <c r="P16" s="192"/>
      <c r="Q16" s="193"/>
      <c r="R16" s="188"/>
      <c r="S16" s="194">
        <f t="shared" si="0"/>
        <v>0</v>
      </c>
      <c r="T16" s="603">
        <f t="shared" si="1"/>
        <v>22253</v>
      </c>
      <c r="U16" s="603"/>
    </row>
    <row r="17" spans="1:21" s="195" customFormat="1" ht="32.25" customHeight="1" x14ac:dyDescent="0.4">
      <c r="A17" s="186">
        <v>3</v>
      </c>
      <c r="B17" s="164" t="s">
        <v>118</v>
      </c>
      <c r="C17" s="223"/>
      <c r="D17" s="223">
        <v>1</v>
      </c>
      <c r="E17" s="93" t="s">
        <v>693</v>
      </c>
      <c r="F17" s="186">
        <v>2124</v>
      </c>
      <c r="G17" s="188">
        <v>15189</v>
      </c>
      <c r="H17" s="118">
        <v>5000</v>
      </c>
      <c r="I17" s="262"/>
      <c r="J17" s="188">
        <f t="shared" si="2"/>
        <v>20189</v>
      </c>
      <c r="K17" s="189">
        <f t="shared" ref="K17" si="4">J17</f>
        <v>20189</v>
      </c>
      <c r="L17" s="190"/>
      <c r="M17" s="264"/>
      <c r="N17" s="264"/>
      <c r="O17" s="264"/>
      <c r="P17" s="192"/>
      <c r="Q17" s="203"/>
      <c r="R17" s="188"/>
      <c r="S17" s="194">
        <f t="shared" si="0"/>
        <v>0</v>
      </c>
      <c r="T17" s="603">
        <f t="shared" si="1"/>
        <v>20189</v>
      </c>
      <c r="U17" s="603"/>
    </row>
    <row r="18" spans="1:21" s="202" customFormat="1" ht="32.25" customHeight="1" x14ac:dyDescent="0.4">
      <c r="A18" s="186">
        <v>4</v>
      </c>
      <c r="B18" s="204" t="s">
        <v>119</v>
      </c>
      <c r="C18" s="223">
        <v>1</v>
      </c>
      <c r="D18" s="223"/>
      <c r="E18" s="93" t="s">
        <v>650</v>
      </c>
      <c r="F18" s="187">
        <v>164</v>
      </c>
      <c r="G18" s="136">
        <v>13598</v>
      </c>
      <c r="H18" s="118">
        <v>5000</v>
      </c>
      <c r="I18" s="196"/>
      <c r="J18" s="188">
        <f t="shared" si="2"/>
        <v>18598</v>
      </c>
      <c r="K18" s="189">
        <f t="shared" si="3"/>
        <v>32196</v>
      </c>
      <c r="L18" s="197"/>
      <c r="M18" s="198"/>
      <c r="N18" s="198"/>
      <c r="O18" s="198"/>
      <c r="P18" s="199"/>
      <c r="Q18" s="200"/>
      <c r="R18" s="196"/>
      <c r="S18" s="201">
        <f t="shared" si="0"/>
        <v>0</v>
      </c>
      <c r="T18" s="603">
        <f t="shared" si="1"/>
        <v>18598</v>
      </c>
      <c r="U18" s="603"/>
    </row>
    <row r="19" spans="1:21" s="202" customFormat="1" ht="32.25" customHeight="1" x14ac:dyDescent="0.4">
      <c r="A19" s="186">
        <v>5</v>
      </c>
      <c r="B19" s="204" t="s">
        <v>120</v>
      </c>
      <c r="C19" s="223"/>
      <c r="D19" s="223">
        <v>1</v>
      </c>
      <c r="E19" s="93" t="s">
        <v>691</v>
      </c>
      <c r="F19" s="187">
        <v>1088</v>
      </c>
      <c r="G19" s="136">
        <v>17098</v>
      </c>
      <c r="H19" s="118">
        <v>5000</v>
      </c>
      <c r="I19" s="196"/>
      <c r="J19" s="188">
        <f t="shared" si="2"/>
        <v>22098</v>
      </c>
      <c r="K19" s="189">
        <f t="shared" si="3"/>
        <v>39196</v>
      </c>
      <c r="L19" s="197"/>
      <c r="M19" s="198"/>
      <c r="N19" s="198"/>
      <c r="O19" s="198"/>
      <c r="P19" s="199"/>
      <c r="Q19" s="200"/>
      <c r="R19" s="196"/>
      <c r="S19" s="201">
        <f t="shared" si="0"/>
        <v>0</v>
      </c>
      <c r="T19" s="603">
        <f t="shared" si="1"/>
        <v>22098</v>
      </c>
      <c r="U19" s="603"/>
    </row>
    <row r="20" spans="1:21" s="195" customFormat="1" ht="32.25" customHeight="1" x14ac:dyDescent="0.4">
      <c r="A20" s="186">
        <v>6</v>
      </c>
      <c r="B20" s="204" t="s">
        <v>905</v>
      </c>
      <c r="C20" s="223"/>
      <c r="D20" s="223">
        <v>1</v>
      </c>
      <c r="E20" s="93" t="s">
        <v>691</v>
      </c>
      <c r="F20" s="187">
        <v>904</v>
      </c>
      <c r="G20" s="136">
        <v>17098</v>
      </c>
      <c r="H20" s="118">
        <v>5000</v>
      </c>
      <c r="I20" s="188"/>
      <c r="J20" s="188">
        <f t="shared" si="2"/>
        <v>22098</v>
      </c>
      <c r="K20" s="189">
        <f t="shared" si="3"/>
        <v>39196</v>
      </c>
      <c r="L20" s="190"/>
      <c r="M20" s="191"/>
      <c r="N20" s="191"/>
      <c r="O20" s="191"/>
      <c r="P20" s="192"/>
      <c r="Q20" s="193"/>
      <c r="R20" s="188"/>
      <c r="S20" s="194">
        <f t="shared" si="0"/>
        <v>0</v>
      </c>
      <c r="T20" s="603">
        <f t="shared" si="1"/>
        <v>22098</v>
      </c>
      <c r="U20" s="603"/>
    </row>
    <row r="21" spans="1:21" s="434" customFormat="1" ht="32.25" customHeight="1" x14ac:dyDescent="0.4">
      <c r="A21" s="423">
        <v>7</v>
      </c>
      <c r="B21" s="409" t="s">
        <v>925</v>
      </c>
      <c r="C21" s="424">
        <v>1</v>
      </c>
      <c r="D21" s="424"/>
      <c r="E21" s="498" t="s">
        <v>926</v>
      </c>
      <c r="F21" s="425">
        <v>2443</v>
      </c>
      <c r="G21" s="426">
        <v>15189</v>
      </c>
      <c r="H21" s="414">
        <v>5000</v>
      </c>
      <c r="I21" s="427"/>
      <c r="J21" s="428">
        <f t="shared" ref="J21" si="5">G21+H21</f>
        <v>20189</v>
      </c>
      <c r="K21" s="429">
        <f>J21</f>
        <v>20189</v>
      </c>
      <c r="L21" s="430"/>
      <c r="M21" s="191"/>
      <c r="N21" s="191"/>
      <c r="O21" s="191"/>
      <c r="P21" s="431"/>
      <c r="Q21" s="432"/>
      <c r="R21" s="428"/>
      <c r="S21" s="433">
        <f t="shared" si="0"/>
        <v>0</v>
      </c>
      <c r="T21" s="604">
        <f t="shared" si="1"/>
        <v>20189</v>
      </c>
      <c r="U21" s="604"/>
    </row>
    <row r="22" spans="1:21" s="195" customFormat="1" ht="32.25" customHeight="1" x14ac:dyDescent="0.4">
      <c r="A22" s="186">
        <v>8</v>
      </c>
      <c r="B22" s="204" t="s">
        <v>121</v>
      </c>
      <c r="C22" s="223">
        <v>1</v>
      </c>
      <c r="D22" s="223"/>
      <c r="E22" s="93" t="s">
        <v>663</v>
      </c>
      <c r="F22" s="187">
        <v>1898</v>
      </c>
      <c r="G22" s="136">
        <v>15189</v>
      </c>
      <c r="H22" s="118">
        <v>5000</v>
      </c>
      <c r="I22" s="262"/>
      <c r="J22" s="188">
        <f t="shared" si="2"/>
        <v>20189</v>
      </c>
      <c r="K22" s="189">
        <f>J22</f>
        <v>20189</v>
      </c>
      <c r="L22" s="190"/>
      <c r="M22" s="191"/>
      <c r="N22" s="191"/>
      <c r="O22" s="191"/>
      <c r="P22" s="192"/>
      <c r="Q22" s="193"/>
      <c r="R22" s="188"/>
      <c r="S22" s="194">
        <f t="shared" si="0"/>
        <v>0</v>
      </c>
      <c r="T22" s="603">
        <f t="shared" si="1"/>
        <v>20189</v>
      </c>
      <c r="U22" s="603"/>
    </row>
    <row r="23" spans="1:21" s="202" customFormat="1" ht="32.25" customHeight="1" x14ac:dyDescent="0.4">
      <c r="A23" s="186">
        <v>9</v>
      </c>
      <c r="B23" s="204" t="s">
        <v>122</v>
      </c>
      <c r="C23" s="223"/>
      <c r="D23" s="223">
        <v>1</v>
      </c>
      <c r="E23" s="93" t="s">
        <v>692</v>
      </c>
      <c r="F23" s="187">
        <v>467</v>
      </c>
      <c r="G23" s="136">
        <v>45517</v>
      </c>
      <c r="H23" s="118">
        <v>5000</v>
      </c>
      <c r="I23" s="196"/>
      <c r="J23" s="188">
        <f t="shared" si="2"/>
        <v>50517</v>
      </c>
      <c r="K23" s="189">
        <f t="shared" si="3"/>
        <v>96034</v>
      </c>
      <c r="L23" s="197"/>
      <c r="M23" s="198"/>
      <c r="N23" s="198"/>
      <c r="O23" s="198"/>
      <c r="P23" s="199"/>
      <c r="Q23" s="200"/>
      <c r="R23" s="196"/>
      <c r="S23" s="201">
        <f t="shared" si="0"/>
        <v>0</v>
      </c>
      <c r="T23" s="603">
        <f t="shared" si="1"/>
        <v>50517</v>
      </c>
      <c r="U23" s="603"/>
    </row>
    <row r="24" spans="1:21" s="195" customFormat="1" ht="32.25" customHeight="1" x14ac:dyDescent="0.4">
      <c r="A24" s="186">
        <v>10</v>
      </c>
      <c r="B24" s="204" t="s">
        <v>123</v>
      </c>
      <c r="C24" s="223">
        <v>1</v>
      </c>
      <c r="D24" s="223"/>
      <c r="E24" s="93" t="s">
        <v>693</v>
      </c>
      <c r="F24" s="187">
        <v>1215</v>
      </c>
      <c r="G24" s="136">
        <v>15189</v>
      </c>
      <c r="H24" s="118">
        <v>5000</v>
      </c>
      <c r="I24" s="188"/>
      <c r="J24" s="188">
        <f t="shared" si="2"/>
        <v>20189</v>
      </c>
      <c r="K24" s="189">
        <f t="shared" si="3"/>
        <v>35378</v>
      </c>
      <c r="L24" s="190"/>
      <c r="M24" s="191"/>
      <c r="N24" s="191"/>
      <c r="O24" s="191"/>
      <c r="P24" s="192"/>
      <c r="Q24" s="193"/>
      <c r="R24" s="188"/>
      <c r="S24" s="194">
        <f t="shared" si="0"/>
        <v>0</v>
      </c>
      <c r="T24" s="603">
        <f t="shared" si="1"/>
        <v>20189</v>
      </c>
      <c r="U24" s="603"/>
    </row>
    <row r="25" spans="1:21" s="195" customFormat="1" ht="32.25" customHeight="1" x14ac:dyDescent="0.4">
      <c r="A25" s="186">
        <v>11</v>
      </c>
      <c r="B25" s="204" t="s">
        <v>124</v>
      </c>
      <c r="C25" s="223"/>
      <c r="D25" s="223">
        <v>1</v>
      </c>
      <c r="E25" s="93" t="s">
        <v>693</v>
      </c>
      <c r="F25" s="187">
        <v>2090</v>
      </c>
      <c r="G25" s="136">
        <v>15189</v>
      </c>
      <c r="H25" s="118">
        <v>5000</v>
      </c>
      <c r="I25" s="188"/>
      <c r="J25" s="188">
        <f t="shared" si="2"/>
        <v>20189</v>
      </c>
      <c r="K25" s="189">
        <f t="shared" si="3"/>
        <v>35378</v>
      </c>
      <c r="L25" s="190"/>
      <c r="M25" s="191"/>
      <c r="N25" s="191"/>
      <c r="O25" s="191"/>
      <c r="P25" s="192"/>
      <c r="Q25" s="193"/>
      <c r="R25" s="188"/>
      <c r="S25" s="194">
        <f t="shared" si="0"/>
        <v>0</v>
      </c>
      <c r="T25" s="603">
        <f t="shared" si="1"/>
        <v>20189</v>
      </c>
      <c r="U25" s="603"/>
    </row>
    <row r="26" spans="1:21" s="195" customFormat="1" ht="32.25" customHeight="1" x14ac:dyDescent="0.4">
      <c r="A26" s="186">
        <v>12</v>
      </c>
      <c r="B26" s="204" t="s">
        <v>125</v>
      </c>
      <c r="C26" s="223"/>
      <c r="D26" s="223">
        <v>1</v>
      </c>
      <c r="E26" s="93" t="s">
        <v>673</v>
      </c>
      <c r="F26" s="187">
        <v>564</v>
      </c>
      <c r="G26" s="136">
        <v>90709</v>
      </c>
      <c r="H26" s="118">
        <v>5000</v>
      </c>
      <c r="I26" s="188"/>
      <c r="J26" s="188">
        <f t="shared" si="2"/>
        <v>95709</v>
      </c>
      <c r="K26" s="189">
        <f>G26+J26</f>
        <v>186418</v>
      </c>
      <c r="L26" s="190"/>
      <c r="M26" s="191"/>
      <c r="N26" s="191"/>
      <c r="O26" s="191"/>
      <c r="P26" s="192"/>
      <c r="Q26" s="193"/>
      <c r="R26" s="188"/>
      <c r="S26" s="194">
        <f t="shared" si="0"/>
        <v>0</v>
      </c>
      <c r="T26" s="603">
        <f t="shared" si="1"/>
        <v>95709</v>
      </c>
      <c r="U26" s="603"/>
    </row>
    <row r="27" spans="1:21" s="195" customFormat="1" ht="32.25" customHeight="1" x14ac:dyDescent="0.4">
      <c r="A27" s="186">
        <v>13</v>
      </c>
      <c r="B27" s="204" t="s">
        <v>126</v>
      </c>
      <c r="C27" s="223"/>
      <c r="D27" s="223">
        <v>1</v>
      </c>
      <c r="E27" s="93" t="s">
        <v>693</v>
      </c>
      <c r="F27" s="187">
        <v>1773</v>
      </c>
      <c r="G27" s="136">
        <v>15189</v>
      </c>
      <c r="H27" s="118">
        <v>5000</v>
      </c>
      <c r="I27" s="188"/>
      <c r="J27" s="188">
        <f t="shared" si="2"/>
        <v>20189</v>
      </c>
      <c r="K27" s="189">
        <f t="shared" ref="K27:K33" si="6">G27+J27</f>
        <v>35378</v>
      </c>
      <c r="L27" s="190"/>
      <c r="M27" s="191"/>
      <c r="N27" s="191"/>
      <c r="O27" s="191"/>
      <c r="P27" s="192"/>
      <c r="Q27" s="203"/>
      <c r="R27" s="188"/>
      <c r="S27" s="194">
        <f t="shared" si="0"/>
        <v>0</v>
      </c>
      <c r="T27" s="603">
        <f t="shared" si="1"/>
        <v>20189</v>
      </c>
      <c r="U27" s="603"/>
    </row>
    <row r="28" spans="1:21" s="195" customFormat="1" ht="32.25" customHeight="1" x14ac:dyDescent="0.4">
      <c r="A28" s="186">
        <v>14</v>
      </c>
      <c r="B28" s="204" t="s">
        <v>127</v>
      </c>
      <c r="C28" s="223">
        <v>1</v>
      </c>
      <c r="D28" s="223"/>
      <c r="E28" s="93" t="s">
        <v>691</v>
      </c>
      <c r="F28" s="187">
        <v>1053</v>
      </c>
      <c r="G28" s="136">
        <v>17253</v>
      </c>
      <c r="H28" s="118">
        <v>5000</v>
      </c>
      <c r="I28" s="188"/>
      <c r="J28" s="188">
        <f t="shared" si="2"/>
        <v>22253</v>
      </c>
      <c r="K28" s="189">
        <f>G28+J28</f>
        <v>39506</v>
      </c>
      <c r="L28" s="190"/>
      <c r="M28" s="191"/>
      <c r="N28" s="191"/>
      <c r="O28" s="191"/>
      <c r="P28" s="192"/>
      <c r="Q28" s="193"/>
      <c r="R28" s="188"/>
      <c r="S28" s="194">
        <f t="shared" si="0"/>
        <v>0</v>
      </c>
      <c r="T28" s="603">
        <f t="shared" si="1"/>
        <v>22253</v>
      </c>
      <c r="U28" s="603"/>
    </row>
    <row r="29" spans="1:21" s="195" customFormat="1" ht="32.25" customHeight="1" x14ac:dyDescent="0.4">
      <c r="A29" s="186">
        <v>15</v>
      </c>
      <c r="B29" s="204" t="s">
        <v>128</v>
      </c>
      <c r="C29" s="223"/>
      <c r="D29" s="223">
        <v>1</v>
      </c>
      <c r="E29" s="93" t="s">
        <v>653</v>
      </c>
      <c r="F29" s="187">
        <v>775</v>
      </c>
      <c r="G29" s="136">
        <v>23151</v>
      </c>
      <c r="H29" s="118">
        <v>5000</v>
      </c>
      <c r="I29" s="188"/>
      <c r="J29" s="188">
        <f t="shared" si="2"/>
        <v>28151</v>
      </c>
      <c r="K29" s="189">
        <f t="shared" si="6"/>
        <v>51302</v>
      </c>
      <c r="L29" s="190"/>
      <c r="M29" s="191"/>
      <c r="N29" s="191"/>
      <c r="O29" s="191"/>
      <c r="P29" s="192"/>
      <c r="Q29" s="193"/>
      <c r="R29" s="188"/>
      <c r="S29" s="194">
        <f t="shared" si="0"/>
        <v>0</v>
      </c>
      <c r="T29" s="603">
        <f t="shared" si="1"/>
        <v>28151</v>
      </c>
      <c r="U29" s="603"/>
    </row>
    <row r="30" spans="1:21" s="195" customFormat="1" ht="32.25" customHeight="1" x14ac:dyDescent="0.4">
      <c r="A30" s="186">
        <v>16</v>
      </c>
      <c r="B30" s="204" t="s">
        <v>129</v>
      </c>
      <c r="C30" s="223">
        <v>1</v>
      </c>
      <c r="D30" s="223"/>
      <c r="E30" s="93" t="s">
        <v>667</v>
      </c>
      <c r="F30" s="187">
        <v>209</v>
      </c>
      <c r="G30" s="136">
        <v>41135</v>
      </c>
      <c r="H30" s="118">
        <v>5000</v>
      </c>
      <c r="I30" s="188"/>
      <c r="J30" s="188">
        <f t="shared" si="2"/>
        <v>46135</v>
      </c>
      <c r="K30" s="189">
        <f t="shared" si="6"/>
        <v>87270</v>
      </c>
      <c r="L30" s="190"/>
      <c r="M30" s="191"/>
      <c r="N30" s="191"/>
      <c r="O30" s="191"/>
      <c r="P30" s="192"/>
      <c r="Q30" s="203"/>
      <c r="R30" s="188"/>
      <c r="S30" s="194">
        <f t="shared" si="0"/>
        <v>0</v>
      </c>
      <c r="T30" s="603">
        <f t="shared" si="1"/>
        <v>46135</v>
      </c>
      <c r="U30" s="603"/>
    </row>
    <row r="31" spans="1:21" s="202" customFormat="1" ht="32.25" customHeight="1" x14ac:dyDescent="0.4">
      <c r="A31" s="186">
        <v>17</v>
      </c>
      <c r="B31" s="204" t="s">
        <v>130</v>
      </c>
      <c r="C31" s="223"/>
      <c r="D31" s="223">
        <v>1</v>
      </c>
      <c r="E31" s="93" t="s">
        <v>694</v>
      </c>
      <c r="F31" s="187">
        <v>225</v>
      </c>
      <c r="G31" s="136">
        <v>31928</v>
      </c>
      <c r="H31" s="118">
        <v>5000</v>
      </c>
      <c r="I31" s="196"/>
      <c r="J31" s="188">
        <f t="shared" si="2"/>
        <v>36928</v>
      </c>
      <c r="K31" s="189">
        <f t="shared" si="6"/>
        <v>68856</v>
      </c>
      <c r="L31" s="197"/>
      <c r="M31" s="198"/>
      <c r="N31" s="198"/>
      <c r="O31" s="198"/>
      <c r="P31" s="199"/>
      <c r="Q31" s="200"/>
      <c r="R31" s="196"/>
      <c r="S31" s="201">
        <f t="shared" si="0"/>
        <v>0</v>
      </c>
      <c r="T31" s="603">
        <f t="shared" si="1"/>
        <v>36928</v>
      </c>
      <c r="U31" s="603"/>
    </row>
    <row r="32" spans="1:21" s="195" customFormat="1" ht="32.25" customHeight="1" x14ac:dyDescent="0.4">
      <c r="A32" s="186">
        <v>18</v>
      </c>
      <c r="B32" s="204" t="s">
        <v>132</v>
      </c>
      <c r="C32" s="223"/>
      <c r="D32" s="223">
        <v>1</v>
      </c>
      <c r="E32" s="93" t="s">
        <v>691</v>
      </c>
      <c r="F32" s="187">
        <v>833</v>
      </c>
      <c r="G32" s="136">
        <v>17253</v>
      </c>
      <c r="H32" s="118">
        <v>5000</v>
      </c>
      <c r="I32" s="188"/>
      <c r="J32" s="188">
        <f t="shared" si="2"/>
        <v>22253</v>
      </c>
      <c r="K32" s="189">
        <f t="shared" si="6"/>
        <v>39506</v>
      </c>
      <c r="L32" s="190"/>
      <c r="M32" s="191"/>
      <c r="N32" s="191"/>
      <c r="O32" s="191"/>
      <c r="P32" s="192"/>
      <c r="Q32" s="193"/>
      <c r="R32" s="188"/>
      <c r="S32" s="194">
        <f t="shared" si="0"/>
        <v>0</v>
      </c>
      <c r="T32" s="603">
        <f t="shared" si="1"/>
        <v>22253</v>
      </c>
      <c r="U32" s="603"/>
    </row>
    <row r="33" spans="1:23" s="195" customFormat="1" ht="32.25" customHeight="1" x14ac:dyDescent="0.4">
      <c r="A33" s="186">
        <v>19</v>
      </c>
      <c r="B33" s="204" t="s">
        <v>133</v>
      </c>
      <c r="C33" s="223"/>
      <c r="D33" s="223">
        <v>1</v>
      </c>
      <c r="E33" s="93" t="s">
        <v>691</v>
      </c>
      <c r="F33" s="187">
        <v>432</v>
      </c>
      <c r="G33" s="136">
        <v>17409</v>
      </c>
      <c r="H33" s="118">
        <v>5000</v>
      </c>
      <c r="I33" s="188"/>
      <c r="J33" s="188">
        <f t="shared" si="2"/>
        <v>22409</v>
      </c>
      <c r="K33" s="189">
        <f t="shared" si="6"/>
        <v>39818</v>
      </c>
      <c r="L33" s="190"/>
      <c r="M33" s="191"/>
      <c r="N33" s="191"/>
      <c r="O33" s="191"/>
      <c r="P33" s="192"/>
      <c r="Q33" s="193"/>
      <c r="R33" s="188"/>
      <c r="S33" s="194">
        <f t="shared" si="0"/>
        <v>0</v>
      </c>
      <c r="T33" s="603">
        <f t="shared" si="1"/>
        <v>22409</v>
      </c>
      <c r="U33" s="603"/>
    </row>
    <row r="34" spans="1:23" s="202" customFormat="1" ht="32.25" customHeight="1" x14ac:dyDescent="0.4">
      <c r="A34" s="186">
        <v>20</v>
      </c>
      <c r="B34" s="204" t="s">
        <v>927</v>
      </c>
      <c r="C34" s="223">
        <v>1</v>
      </c>
      <c r="D34" s="223"/>
      <c r="E34" s="93" t="s">
        <v>695</v>
      </c>
      <c r="F34" s="187">
        <v>2389</v>
      </c>
      <c r="G34" s="136">
        <v>34335</v>
      </c>
      <c r="H34" s="118">
        <v>5000</v>
      </c>
      <c r="I34" s="196"/>
      <c r="J34" s="188">
        <f>G34+H34</f>
        <v>39335</v>
      </c>
      <c r="K34" s="189">
        <f>G34+J34</f>
        <v>73670</v>
      </c>
      <c r="L34" s="197"/>
      <c r="M34" s="198"/>
      <c r="N34" s="198"/>
      <c r="O34" s="198"/>
      <c r="P34" s="199"/>
      <c r="Q34" s="200"/>
      <c r="R34" s="196"/>
      <c r="S34" s="201">
        <f t="shared" si="0"/>
        <v>0</v>
      </c>
      <c r="T34" s="603">
        <f t="shared" si="1"/>
        <v>39335</v>
      </c>
      <c r="U34" s="603"/>
    </row>
    <row r="35" spans="1:23" s="1" customFormat="1" ht="9" customHeight="1" x14ac:dyDescent="0.3">
      <c r="A35" s="10"/>
      <c r="B35" s="41"/>
      <c r="C35" s="42"/>
      <c r="D35" s="42"/>
      <c r="E35" s="41"/>
      <c r="F35" s="42"/>
      <c r="G35" s="43"/>
      <c r="H35" s="44"/>
      <c r="I35" s="43"/>
      <c r="J35" s="43"/>
      <c r="K35" s="43"/>
      <c r="L35" s="6"/>
      <c r="N35" s="45"/>
      <c r="O35" s="45"/>
      <c r="P35" s="43"/>
      <c r="Q35" s="6"/>
      <c r="R35" s="46"/>
      <c r="S35" s="47"/>
      <c r="T35" s="593"/>
      <c r="U35" s="593"/>
      <c r="V35" s="6"/>
    </row>
    <row r="36" spans="1:23" s="1" customFormat="1" ht="24" customHeight="1" thickBot="1" x14ac:dyDescent="0.35">
      <c r="A36" s="10"/>
      <c r="B36" s="41"/>
      <c r="C36" s="48">
        <f>SUM(C15:C35)</f>
        <v>7</v>
      </c>
      <c r="D36" s="48">
        <f>SUM(D15:D35)</f>
        <v>13</v>
      </c>
      <c r="E36" s="41"/>
      <c r="F36" s="134" t="s">
        <v>35</v>
      </c>
      <c r="G36" s="104">
        <f>SUM(G15:G35)</f>
        <v>545481</v>
      </c>
      <c r="H36" s="104">
        <f>SUM(H15:H35)</f>
        <v>100000</v>
      </c>
      <c r="I36" s="104">
        <f>SUM(I16:I35)</f>
        <v>0</v>
      </c>
      <c r="J36" s="78">
        <f>SUM(J15:J35)</f>
        <v>645481</v>
      </c>
      <c r="K36" s="78">
        <f t="shared" ref="K36:S36" si="7">SUM(K16:K35)</f>
        <v>999175</v>
      </c>
      <c r="L36" s="78">
        <f t="shared" si="7"/>
        <v>0</v>
      </c>
      <c r="M36" s="78">
        <f t="shared" si="7"/>
        <v>0</v>
      </c>
      <c r="N36" s="78">
        <f t="shared" si="7"/>
        <v>0</v>
      </c>
      <c r="O36" s="78">
        <f t="shared" si="7"/>
        <v>0</v>
      </c>
      <c r="P36" s="78">
        <f t="shared" si="7"/>
        <v>0</v>
      </c>
      <c r="Q36" s="78">
        <f t="shared" si="7"/>
        <v>0</v>
      </c>
      <c r="R36" s="78">
        <f t="shared" si="7"/>
        <v>0</v>
      </c>
      <c r="S36" s="78">
        <f t="shared" si="7"/>
        <v>0</v>
      </c>
      <c r="T36" s="594">
        <f>SUM(T15:U35)</f>
        <v>645481</v>
      </c>
      <c r="U36" s="594"/>
      <c r="V36" s="6"/>
    </row>
    <row r="37" spans="1:23" s="51" customFormat="1" ht="18.75" customHeight="1" thickTop="1" thickBot="1" x14ac:dyDescent="0.35">
      <c r="A37" s="22"/>
      <c r="B37" s="23"/>
      <c r="C37" s="23"/>
      <c r="D37" s="23"/>
      <c r="E37" s="23"/>
      <c r="F37" s="23"/>
      <c r="G37" s="49"/>
      <c r="H37" s="49"/>
      <c r="I37" s="49"/>
      <c r="J37" s="49"/>
      <c r="K37" s="49"/>
      <c r="L37" s="49"/>
      <c r="M37" s="50"/>
      <c r="N37" s="50"/>
      <c r="O37" s="50"/>
      <c r="P37" s="49"/>
      <c r="Q37" s="49"/>
      <c r="R37" s="49"/>
      <c r="S37" s="49"/>
      <c r="T37" s="49"/>
      <c r="U37" s="49"/>
      <c r="V37" s="23"/>
    </row>
    <row r="38" spans="1:23" s="1" customFormat="1" ht="20.25" customHeight="1" thickBot="1" x14ac:dyDescent="0.35">
      <c r="A38" s="9" t="s">
        <v>9</v>
      </c>
      <c r="B38" s="17" t="s">
        <v>17</v>
      </c>
      <c r="C38" s="17"/>
      <c r="D38" s="17"/>
      <c r="E38" s="6"/>
      <c r="F38" s="6"/>
      <c r="G38" s="9" t="s">
        <v>11</v>
      </c>
      <c r="H38" s="7" t="s">
        <v>27</v>
      </c>
      <c r="I38" s="7" t="s">
        <v>63</v>
      </c>
      <c r="K38" s="6"/>
      <c r="L38" s="6"/>
      <c r="M38" s="6"/>
      <c r="N38" s="6"/>
      <c r="O38" s="6"/>
      <c r="P38" s="6"/>
      <c r="Q38" s="9" t="s">
        <v>10</v>
      </c>
      <c r="R38" s="595" t="s">
        <v>68</v>
      </c>
      <c r="S38" s="595"/>
      <c r="T38" s="595"/>
      <c r="U38" s="595"/>
      <c r="V38" s="14"/>
    </row>
    <row r="39" spans="1:23" s="1" customFormat="1" ht="20.25" customHeight="1" x14ac:dyDescent="0.3">
      <c r="A39" s="77"/>
      <c r="B39" s="17"/>
      <c r="C39" s="17"/>
      <c r="D39" s="17"/>
      <c r="E39" s="6"/>
      <c r="F39" s="6"/>
      <c r="G39" s="77"/>
      <c r="H39" s="7"/>
      <c r="K39" s="6"/>
      <c r="L39" s="6"/>
      <c r="M39" s="6"/>
      <c r="N39" s="6"/>
      <c r="O39" s="6"/>
      <c r="P39" s="6"/>
      <c r="Q39" s="77"/>
      <c r="R39" s="75"/>
      <c r="S39" s="75"/>
      <c r="T39" s="75"/>
      <c r="U39" s="75"/>
      <c r="V39" s="14"/>
    </row>
    <row r="40" spans="1:23" s="1" customFormat="1" ht="20.25" customHeight="1" x14ac:dyDescent="0.3">
      <c r="A40" s="596" t="s">
        <v>71</v>
      </c>
      <c r="B40" s="596"/>
      <c r="C40" s="30"/>
      <c r="D40" s="30"/>
      <c r="E40" s="55"/>
      <c r="F40" s="7"/>
      <c r="G40" s="596" t="s">
        <v>45</v>
      </c>
      <c r="H40" s="596"/>
      <c r="I40" s="596"/>
      <c r="J40" s="596"/>
      <c r="K40" s="7"/>
      <c r="L40" s="55"/>
      <c r="M40" s="7"/>
      <c r="N40" s="7"/>
      <c r="O40" s="7"/>
      <c r="P40" s="7"/>
      <c r="Q40" s="596" t="s">
        <v>39</v>
      </c>
      <c r="R40" s="596"/>
      <c r="S40" s="596"/>
      <c r="T40" s="7"/>
      <c r="U40" s="55"/>
      <c r="V40" s="6"/>
    </row>
    <row r="41" spans="1:23" s="1" customFormat="1" ht="20.25" customHeight="1" x14ac:dyDescent="0.3">
      <c r="A41" s="597" t="s">
        <v>37</v>
      </c>
      <c r="B41" s="597"/>
      <c r="C41" s="75"/>
      <c r="D41" s="75"/>
      <c r="E41" s="31" t="s">
        <v>16</v>
      </c>
      <c r="F41" s="31"/>
      <c r="G41" s="597" t="s">
        <v>38</v>
      </c>
      <c r="H41" s="597"/>
      <c r="I41" s="597"/>
      <c r="J41" s="597"/>
      <c r="L41" s="31" t="s">
        <v>16</v>
      </c>
      <c r="M41" s="31"/>
      <c r="N41" s="31"/>
      <c r="O41" s="31"/>
      <c r="P41" s="8"/>
      <c r="Q41" s="598" t="s">
        <v>40</v>
      </c>
      <c r="R41" s="598"/>
      <c r="S41" s="598"/>
      <c r="T41" s="16"/>
      <c r="U41" s="31" t="s">
        <v>16</v>
      </c>
      <c r="V41" s="16"/>
    </row>
    <row r="42" spans="1:23" s="1" customFormat="1" ht="20.25" customHeight="1" x14ac:dyDescent="0.3">
      <c r="A42" s="597" t="s">
        <v>18</v>
      </c>
      <c r="B42" s="597"/>
      <c r="C42" s="75"/>
      <c r="D42" s="75"/>
      <c r="F42" s="8"/>
      <c r="G42" s="599" t="s">
        <v>19</v>
      </c>
      <c r="H42" s="599"/>
      <c r="I42" s="599"/>
      <c r="J42" s="599"/>
      <c r="Q42" s="598" t="s">
        <v>28</v>
      </c>
      <c r="R42" s="598"/>
      <c r="S42" s="598"/>
      <c r="T42" s="16"/>
      <c r="U42" s="16"/>
      <c r="V42" s="16"/>
    </row>
    <row r="43" spans="1:23" s="1" customFormat="1" ht="20.25" customHeight="1" thickBot="1" x14ac:dyDescent="0.3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T43" s="7"/>
      <c r="U43" s="6"/>
      <c r="V43" s="6"/>
      <c r="W43" s="600"/>
    </row>
    <row r="44" spans="1:23" s="1" customFormat="1" ht="18.75" customHeight="1" thickBot="1" x14ac:dyDescent="0.35">
      <c r="A44" s="9" t="s">
        <v>12</v>
      </c>
      <c r="B44" s="601" t="s">
        <v>29</v>
      </c>
      <c r="C44" s="601"/>
      <c r="D44" s="601"/>
      <c r="E44" s="601"/>
      <c r="F44" s="601"/>
      <c r="G44" s="9" t="s">
        <v>14</v>
      </c>
      <c r="H44" s="602" t="s">
        <v>67</v>
      </c>
      <c r="I44" s="602"/>
      <c r="J44" s="602"/>
      <c r="K44" s="602"/>
      <c r="L44" s="602"/>
      <c r="M44" s="79"/>
      <c r="N44" s="79"/>
      <c r="O44" s="79"/>
      <c r="Q44" s="9" t="s">
        <v>25</v>
      </c>
      <c r="T44" s="15"/>
      <c r="V44" s="6"/>
      <c r="W44" s="600"/>
    </row>
    <row r="45" spans="1:23" s="1" customFormat="1" ht="18.75" customHeight="1" x14ac:dyDescent="0.3">
      <c r="A45" s="6" t="s">
        <v>13</v>
      </c>
      <c r="B45" s="14"/>
      <c r="C45" s="14"/>
      <c r="D45" s="14"/>
      <c r="E45" s="14"/>
      <c r="F45" s="14"/>
      <c r="G45" s="14"/>
      <c r="H45" s="602"/>
      <c r="I45" s="602"/>
      <c r="J45" s="602"/>
      <c r="K45" s="602"/>
      <c r="L45" s="602"/>
      <c r="M45" s="79"/>
      <c r="N45" s="79"/>
      <c r="O45" s="79"/>
      <c r="T45" s="15"/>
      <c r="W45" s="600"/>
    </row>
    <row r="46" spans="1:23" s="1" customFormat="1" ht="15" customHeight="1" x14ac:dyDescent="0.3">
      <c r="A46" s="6"/>
      <c r="B46" s="7" t="s">
        <v>15</v>
      </c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S46" s="7" t="s">
        <v>22</v>
      </c>
      <c r="W46" s="600"/>
    </row>
    <row r="47" spans="1:23" s="1" customFormat="1" ht="16.5" customHeight="1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S47" s="6" t="s">
        <v>23</v>
      </c>
      <c r="W47" s="600"/>
    </row>
    <row r="48" spans="1:23" s="1" customFormat="1" ht="15" customHeight="1" x14ac:dyDescent="0.3">
      <c r="A48" s="596" t="s">
        <v>41</v>
      </c>
      <c r="B48" s="596"/>
      <c r="C48" s="30"/>
      <c r="D48" s="30"/>
      <c r="E48" s="55"/>
      <c r="F48" s="7"/>
      <c r="G48" s="55"/>
      <c r="H48" s="55"/>
      <c r="I48" s="55"/>
      <c r="J48" s="13"/>
      <c r="L48" s="13"/>
      <c r="P48" s="7"/>
      <c r="Q48" s="7"/>
      <c r="R48" s="7"/>
      <c r="S48" s="7"/>
      <c r="V48" s="7"/>
      <c r="W48" s="600"/>
    </row>
    <row r="49" spans="1:23" s="1" customFormat="1" ht="15" customHeight="1" x14ac:dyDescent="0.3">
      <c r="A49" s="598" t="s">
        <v>42</v>
      </c>
      <c r="B49" s="598"/>
      <c r="C49" s="76"/>
      <c r="D49" s="76"/>
      <c r="E49" s="31" t="s">
        <v>16</v>
      </c>
      <c r="F49" s="31"/>
      <c r="G49" s="597" t="s">
        <v>20</v>
      </c>
      <c r="H49" s="597"/>
      <c r="I49" s="597"/>
      <c r="J49" s="597"/>
      <c r="L49" s="31" t="s">
        <v>16</v>
      </c>
      <c r="M49" s="31"/>
      <c r="N49" s="31"/>
      <c r="O49" s="31"/>
      <c r="P49" s="7"/>
      <c r="Q49" s="7"/>
      <c r="R49" s="7"/>
      <c r="V49" s="6"/>
      <c r="W49" s="4"/>
    </row>
    <row r="50" spans="1:23" s="1" customFormat="1" ht="15" customHeight="1" x14ac:dyDescent="0.3">
      <c r="A50" s="598" t="s">
        <v>30</v>
      </c>
      <c r="B50" s="598"/>
      <c r="C50" s="76"/>
      <c r="D50" s="76"/>
      <c r="E50" s="16"/>
      <c r="F50" s="7"/>
      <c r="G50" s="597" t="s">
        <v>21</v>
      </c>
      <c r="H50" s="597"/>
      <c r="I50" s="597"/>
      <c r="J50" s="597"/>
      <c r="P50" s="14"/>
      <c r="Q50" s="14"/>
      <c r="R50" s="14"/>
      <c r="S50" s="14"/>
      <c r="T50" s="7"/>
      <c r="U50" s="6"/>
      <c r="V50" s="6"/>
    </row>
    <row r="51" spans="1:23" s="202" customFormat="1" ht="37.5" customHeight="1" x14ac:dyDescent="0.4">
      <c r="A51" s="186"/>
      <c r="B51" s="409" t="s">
        <v>928</v>
      </c>
      <c r="C51" s="223"/>
      <c r="D51" s="223"/>
      <c r="E51" s="263"/>
      <c r="F51" s="187"/>
      <c r="G51" s="136"/>
      <c r="H51" s="118"/>
      <c r="I51" s="196"/>
      <c r="J51" s="188"/>
      <c r="K51" s="189"/>
      <c r="L51" s="197"/>
      <c r="M51" s="198"/>
      <c r="N51" s="198"/>
      <c r="O51" s="198"/>
      <c r="P51" s="199"/>
      <c r="Q51" s="200"/>
      <c r="R51" s="196"/>
      <c r="S51" s="201"/>
      <c r="T51" s="406"/>
      <c r="U51" s="406"/>
    </row>
    <row r="52" spans="1:23" x14ac:dyDescent="0.3">
      <c r="B52" s="5"/>
      <c r="C52" s="5"/>
      <c r="D52" s="5"/>
    </row>
    <row r="53" spans="1:23" s="20" customFormat="1" ht="17.25" customHeight="1" x14ac:dyDescent="0.3">
      <c r="S53" s="542" t="s">
        <v>26</v>
      </c>
      <c r="T53" s="542"/>
      <c r="U53" s="542"/>
      <c r="V53" s="542"/>
    </row>
    <row r="54" spans="1:23" s="20" customFormat="1" ht="17.25" customHeight="1" x14ac:dyDescent="0.3">
      <c r="A54" s="543" t="s">
        <v>64</v>
      </c>
      <c r="B54" s="543"/>
      <c r="C54" s="543"/>
      <c r="D54" s="543"/>
      <c r="E54" s="543"/>
      <c r="F54" s="543"/>
      <c r="G54" s="543"/>
      <c r="H54" s="543"/>
      <c r="I54" s="543"/>
      <c r="J54" s="543"/>
      <c r="K54" s="543"/>
      <c r="L54" s="543"/>
      <c r="M54" s="543"/>
      <c r="N54" s="543"/>
      <c r="O54" s="543"/>
      <c r="P54" s="543"/>
      <c r="Q54" s="543"/>
      <c r="R54" s="543"/>
      <c r="S54" s="543"/>
      <c r="T54" s="543"/>
      <c r="U54" s="543"/>
      <c r="V54" s="52"/>
    </row>
    <row r="55" spans="1:23" s="20" customFormat="1" ht="17.25" customHeight="1" x14ac:dyDescent="0.3">
      <c r="A55" s="543" t="s">
        <v>65</v>
      </c>
      <c r="B55" s="543"/>
      <c r="C55" s="543"/>
      <c r="D55" s="543"/>
      <c r="E55" s="543"/>
      <c r="F55" s="543"/>
      <c r="G55" s="543"/>
      <c r="H55" s="543"/>
      <c r="I55" s="543"/>
      <c r="J55" s="543"/>
      <c r="K55" s="543"/>
      <c r="L55" s="543"/>
      <c r="M55" s="543"/>
      <c r="N55" s="543"/>
      <c r="O55" s="543"/>
      <c r="P55" s="543"/>
      <c r="Q55" s="543"/>
      <c r="R55" s="543"/>
      <c r="S55" s="543"/>
      <c r="T55" s="543"/>
      <c r="U55" s="543"/>
      <c r="V55" s="52"/>
    </row>
    <row r="56" spans="1:23" s="20" customFormat="1" ht="17.25" customHeight="1" x14ac:dyDescent="0.3">
      <c r="A56" s="543" t="s">
        <v>66</v>
      </c>
      <c r="B56" s="543"/>
      <c r="C56" s="543"/>
      <c r="D56" s="543"/>
      <c r="E56" s="543"/>
      <c r="F56" s="543"/>
      <c r="G56" s="543"/>
      <c r="H56" s="543"/>
      <c r="I56" s="543"/>
      <c r="J56" s="543"/>
      <c r="K56" s="543"/>
      <c r="L56" s="543"/>
      <c r="M56" s="543"/>
      <c r="N56" s="543"/>
      <c r="O56" s="543"/>
      <c r="P56" s="543"/>
      <c r="Q56" s="543"/>
      <c r="R56" s="543"/>
      <c r="S56" s="543"/>
      <c r="T56" s="543"/>
      <c r="U56" s="543"/>
      <c r="V56" s="52"/>
    </row>
    <row r="57" spans="1:23" s="1" customFormat="1" ht="18" customHeight="1" x14ac:dyDescent="0.3">
      <c r="A57" s="545" t="s">
        <v>993</v>
      </c>
      <c r="B57" s="545"/>
      <c r="C57" s="545"/>
      <c r="D57" s="545"/>
      <c r="E57" s="545"/>
      <c r="F57" s="545"/>
      <c r="G57" s="545"/>
      <c r="H57" s="545"/>
      <c r="I57" s="545"/>
      <c r="J57" s="545"/>
      <c r="K57" s="545"/>
      <c r="L57" s="545"/>
      <c r="M57" s="545"/>
      <c r="N57" s="545"/>
      <c r="O57" s="545"/>
      <c r="P57" s="545"/>
      <c r="Q57" s="545"/>
      <c r="R57" s="545"/>
      <c r="S57" s="545"/>
      <c r="T57" s="545"/>
      <c r="U57" s="545"/>
      <c r="V57" s="53"/>
    </row>
    <row r="58" spans="1:23" s="1" customFormat="1" ht="16.5" customHeight="1" x14ac:dyDescent="0.3">
      <c r="A58" s="546" t="s">
        <v>900</v>
      </c>
      <c r="B58" s="546"/>
      <c r="C58" s="546"/>
      <c r="D58" s="546"/>
      <c r="E58" s="546"/>
      <c r="F58" s="546"/>
      <c r="G58" s="546"/>
      <c r="H58" s="546"/>
      <c r="I58" s="546"/>
      <c r="J58" s="546"/>
      <c r="K58" s="546"/>
      <c r="L58" s="546"/>
      <c r="M58" s="546"/>
      <c r="N58" s="546"/>
      <c r="O58" s="546"/>
      <c r="P58" s="546"/>
      <c r="Q58" s="546"/>
      <c r="R58" s="546"/>
      <c r="S58" s="546"/>
      <c r="T58" s="546"/>
      <c r="U58" s="546"/>
      <c r="V58" s="54"/>
    </row>
    <row r="59" spans="1:23" s="1" customFormat="1" ht="8.2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3" s="1" customFormat="1" x14ac:dyDescent="0.3">
      <c r="A60" s="11" t="s">
        <v>33</v>
      </c>
      <c r="B60" s="11" t="s">
        <v>31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T60" s="11"/>
      <c r="U60" s="11"/>
      <c r="V60" s="11"/>
    </row>
    <row r="61" spans="1:23" s="1" customFormat="1" x14ac:dyDescent="0.3">
      <c r="A61" s="11" t="s">
        <v>34</v>
      </c>
      <c r="B61" s="6" t="s">
        <v>57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2"/>
      <c r="T61" s="12"/>
      <c r="U61" s="6"/>
      <c r="V61" s="6"/>
    </row>
    <row r="62" spans="1:23" s="1" customFormat="1" ht="22.5" customHeight="1" x14ac:dyDescent="0.3">
      <c r="A62" s="7" t="s">
        <v>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6"/>
      <c r="T62" s="6"/>
      <c r="U62" s="6"/>
    </row>
    <row r="63" spans="1:23" s="1" customFormat="1" ht="9" customHeight="1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3" ht="24" customHeight="1" thickBot="1" x14ac:dyDescent="0.35">
      <c r="A64" s="590" t="s">
        <v>5</v>
      </c>
      <c r="B64" s="608" t="s">
        <v>1</v>
      </c>
      <c r="C64" s="608" t="s">
        <v>43</v>
      </c>
      <c r="D64" s="608" t="s">
        <v>25</v>
      </c>
      <c r="E64" s="608" t="s">
        <v>2</v>
      </c>
      <c r="F64" s="590" t="s">
        <v>6</v>
      </c>
      <c r="G64" s="632" t="s">
        <v>3</v>
      </c>
      <c r="H64" s="633"/>
      <c r="I64" s="633"/>
      <c r="J64" s="633"/>
      <c r="K64" s="634"/>
      <c r="L64" s="632" t="s">
        <v>3</v>
      </c>
      <c r="M64" s="633"/>
      <c r="N64" s="633"/>
      <c r="O64" s="633"/>
      <c r="P64" s="633"/>
      <c r="Q64" s="633"/>
      <c r="R64" s="633"/>
      <c r="S64" s="634"/>
      <c r="T64" s="635" t="s">
        <v>7</v>
      </c>
      <c r="U64" s="636"/>
      <c r="V64" s="608" t="s">
        <v>8</v>
      </c>
      <c r="W64" s="3"/>
    </row>
    <row r="65" spans="1:23" ht="19.5" customHeight="1" thickBot="1" x14ac:dyDescent="0.35">
      <c r="A65" s="631"/>
      <c r="B65" s="609"/>
      <c r="C65" s="609"/>
      <c r="D65" s="609"/>
      <c r="E65" s="609"/>
      <c r="F65" s="631"/>
      <c r="G65" s="577" t="s">
        <v>62</v>
      </c>
      <c r="H65" s="583" t="s">
        <v>70</v>
      </c>
      <c r="I65" s="615" t="s">
        <v>62</v>
      </c>
      <c r="J65" s="577" t="s">
        <v>4</v>
      </c>
      <c r="K65" s="590" t="s">
        <v>4</v>
      </c>
      <c r="L65" s="459" t="s">
        <v>986</v>
      </c>
      <c r="M65" s="460"/>
      <c r="N65" s="460"/>
      <c r="O65" s="460"/>
      <c r="P65" s="461"/>
      <c r="Q65" s="462" t="s">
        <v>986</v>
      </c>
      <c r="R65" s="463"/>
      <c r="S65" s="464" t="s">
        <v>986</v>
      </c>
      <c r="T65" s="637"/>
      <c r="U65" s="638"/>
      <c r="V65" s="609"/>
      <c r="W65" s="2"/>
    </row>
    <row r="66" spans="1:23" ht="37.5" customHeight="1" thickBot="1" x14ac:dyDescent="0.35">
      <c r="A66" s="591"/>
      <c r="B66" s="610"/>
      <c r="C66" s="610"/>
      <c r="D66" s="610"/>
      <c r="E66" s="610"/>
      <c r="F66" s="591"/>
      <c r="G66" s="578"/>
      <c r="H66" s="584"/>
      <c r="I66" s="616"/>
      <c r="J66" s="578"/>
      <c r="K66" s="591"/>
      <c r="L66" s="455" t="s">
        <v>62</v>
      </c>
      <c r="M66" s="58"/>
      <c r="N66" s="58"/>
      <c r="O66" s="58"/>
      <c r="P66" s="59"/>
      <c r="Q66" s="456" t="s">
        <v>70</v>
      </c>
      <c r="R66" s="458"/>
      <c r="S66" s="457" t="s">
        <v>4</v>
      </c>
      <c r="T66" s="639"/>
      <c r="U66" s="640"/>
      <c r="V66" s="610"/>
      <c r="W66" s="2"/>
    </row>
    <row r="67" spans="1:23" s="1" customFormat="1" ht="9" customHeight="1" x14ac:dyDescent="0.3">
      <c r="A67" s="10"/>
      <c r="B67" s="41"/>
      <c r="C67" s="42"/>
      <c r="D67" s="42"/>
      <c r="E67" s="41"/>
      <c r="F67" s="42"/>
      <c r="G67" s="43"/>
      <c r="H67" s="44"/>
      <c r="I67" s="43"/>
      <c r="J67" s="43"/>
      <c r="K67" s="43"/>
      <c r="L67" s="6"/>
      <c r="N67" s="45"/>
      <c r="O67" s="45"/>
      <c r="P67" s="43"/>
      <c r="Q67" s="6"/>
      <c r="R67" s="46"/>
      <c r="S67" s="47"/>
      <c r="T67" s="593"/>
      <c r="U67" s="593"/>
      <c r="V67" s="6"/>
    </row>
    <row r="68" spans="1:23" s="1" customFormat="1" ht="45.75" customHeight="1" thickBot="1" x14ac:dyDescent="0.35">
      <c r="A68" s="10"/>
      <c r="B68" s="41"/>
      <c r="C68" s="48">
        <f>SUM(C57:C66)</f>
        <v>0</v>
      </c>
      <c r="D68" s="48">
        <f>SUM(D57:D66)</f>
        <v>0</v>
      </c>
      <c r="E68" s="41"/>
      <c r="F68" s="630" t="s">
        <v>35</v>
      </c>
      <c r="G68" s="630"/>
      <c r="H68" s="630"/>
      <c r="I68" s="630"/>
      <c r="J68" s="259" t="e">
        <f>SUM(#REF!)</f>
        <v>#REF!</v>
      </c>
      <c r="K68" s="259">
        <f t="shared" ref="K68:S68" si="8">SUM(K15:K67)</f>
        <v>2073960</v>
      </c>
      <c r="L68" s="259">
        <f t="shared" si="8"/>
        <v>0</v>
      </c>
      <c r="M68" s="259">
        <f t="shared" si="8"/>
        <v>0</v>
      </c>
      <c r="N68" s="259">
        <f t="shared" si="8"/>
        <v>0</v>
      </c>
      <c r="O68" s="259">
        <f t="shared" si="8"/>
        <v>0</v>
      </c>
      <c r="P68" s="259">
        <f t="shared" si="8"/>
        <v>0</v>
      </c>
      <c r="Q68" s="259">
        <f t="shared" si="8"/>
        <v>0</v>
      </c>
      <c r="R68" s="259">
        <f t="shared" si="8"/>
        <v>0</v>
      </c>
      <c r="S68" s="259">
        <f t="shared" si="8"/>
        <v>0</v>
      </c>
      <c r="T68" s="594" t="e">
        <f>SUM(#REF!)</f>
        <v>#REF!</v>
      </c>
      <c r="U68" s="594"/>
      <c r="V68" s="6"/>
    </row>
    <row r="69" spans="1:23" s="51" customFormat="1" ht="18.75" customHeight="1" thickTop="1" thickBot="1" x14ac:dyDescent="0.35">
      <c r="A69" s="22"/>
      <c r="B69" s="23"/>
      <c r="C69" s="23"/>
      <c r="D69" s="23"/>
      <c r="E69" s="23"/>
      <c r="F69" s="23"/>
      <c r="G69" s="49"/>
      <c r="H69" s="49"/>
      <c r="I69" s="49"/>
      <c r="J69" s="49"/>
      <c r="K69" s="49"/>
      <c r="L69" s="49"/>
      <c r="M69" s="50"/>
      <c r="N69" s="50"/>
      <c r="O69" s="50"/>
      <c r="P69" s="49"/>
      <c r="Q69" s="49"/>
      <c r="R69" s="49"/>
      <c r="S69" s="49"/>
      <c r="T69" s="49"/>
      <c r="U69" s="49"/>
      <c r="V69" s="23"/>
    </row>
    <row r="70" spans="1:23" s="1" customFormat="1" ht="20.25" customHeight="1" thickBot="1" x14ac:dyDescent="0.35">
      <c r="A70" s="9" t="s">
        <v>9</v>
      </c>
      <c r="B70" s="17" t="s">
        <v>17</v>
      </c>
      <c r="C70" s="17"/>
      <c r="D70" s="17"/>
      <c r="E70" s="6"/>
      <c r="F70" s="6"/>
      <c r="G70" s="9" t="s">
        <v>11</v>
      </c>
      <c r="H70" s="7" t="s">
        <v>27</v>
      </c>
      <c r="I70" s="7" t="s">
        <v>63</v>
      </c>
      <c r="K70" s="6"/>
      <c r="L70" s="6"/>
      <c r="M70" s="6"/>
      <c r="N70" s="6"/>
      <c r="O70" s="6"/>
      <c r="P70" s="6"/>
      <c r="Q70" s="9" t="s">
        <v>10</v>
      </c>
      <c r="R70" s="628" t="s">
        <v>68</v>
      </c>
      <c r="S70" s="595"/>
      <c r="T70" s="595"/>
      <c r="U70" s="595"/>
      <c r="V70" s="14"/>
    </row>
    <row r="71" spans="1:23" s="1" customFormat="1" ht="20.25" customHeight="1" x14ac:dyDescent="0.3">
      <c r="A71" s="256"/>
      <c r="B71" s="17"/>
      <c r="C71" s="17"/>
      <c r="D71" s="17"/>
      <c r="E71" s="6"/>
      <c r="F71" s="6"/>
      <c r="G71" s="256"/>
      <c r="H71" s="7"/>
      <c r="K71" s="6"/>
      <c r="L71" s="6"/>
      <c r="M71" s="6"/>
      <c r="N71" s="6"/>
      <c r="O71" s="6"/>
      <c r="P71" s="6"/>
      <c r="Q71" s="256"/>
      <c r="R71" s="258"/>
      <c r="S71" s="258"/>
      <c r="T71" s="258"/>
      <c r="U71" s="258"/>
      <c r="V71" s="14"/>
    </row>
    <row r="72" spans="1:23" s="1" customFormat="1" ht="20.25" customHeight="1" x14ac:dyDescent="0.3">
      <c r="A72" s="596" t="s">
        <v>71</v>
      </c>
      <c r="B72" s="596"/>
      <c r="C72" s="30"/>
      <c r="D72" s="30"/>
      <c r="E72" s="55"/>
      <c r="F72" s="7"/>
      <c r="G72" s="596" t="s">
        <v>45</v>
      </c>
      <c r="H72" s="596"/>
      <c r="I72" s="596"/>
      <c r="J72" s="596"/>
      <c r="K72" s="7"/>
      <c r="L72" s="55"/>
      <c r="M72" s="7"/>
      <c r="N72" s="7"/>
      <c r="O72" s="7"/>
      <c r="P72" s="7"/>
      <c r="Q72" s="596" t="s">
        <v>39</v>
      </c>
      <c r="R72" s="596"/>
      <c r="S72" s="596"/>
      <c r="T72" s="7"/>
      <c r="U72" s="55"/>
      <c r="V72" s="6"/>
    </row>
    <row r="73" spans="1:23" s="1" customFormat="1" ht="20.25" customHeight="1" x14ac:dyDescent="0.3">
      <c r="A73" s="597" t="s">
        <v>37</v>
      </c>
      <c r="B73" s="597"/>
      <c r="C73" s="258"/>
      <c r="D73" s="258"/>
      <c r="E73" s="31" t="s">
        <v>16</v>
      </c>
      <c r="F73" s="31"/>
      <c r="G73" s="597" t="s">
        <v>38</v>
      </c>
      <c r="H73" s="597"/>
      <c r="I73" s="597"/>
      <c r="J73" s="597"/>
      <c r="L73" s="31" t="s">
        <v>16</v>
      </c>
      <c r="M73" s="31"/>
      <c r="N73" s="31"/>
      <c r="O73" s="31"/>
      <c r="P73" s="8"/>
      <c r="Q73" s="598" t="s">
        <v>40</v>
      </c>
      <c r="R73" s="598"/>
      <c r="S73" s="598"/>
      <c r="T73" s="16"/>
      <c r="U73" s="31" t="s">
        <v>16</v>
      </c>
      <c r="V73" s="16"/>
    </row>
    <row r="74" spans="1:23" s="1" customFormat="1" ht="20.25" customHeight="1" x14ac:dyDescent="0.3">
      <c r="A74" s="597" t="s">
        <v>18</v>
      </c>
      <c r="B74" s="597"/>
      <c r="C74" s="258"/>
      <c r="D74" s="258"/>
      <c r="F74" s="8"/>
      <c r="G74" s="599" t="s">
        <v>19</v>
      </c>
      <c r="H74" s="599"/>
      <c r="I74" s="599"/>
      <c r="J74" s="599"/>
      <c r="Q74" s="598" t="s">
        <v>28</v>
      </c>
      <c r="R74" s="598"/>
      <c r="S74" s="598"/>
      <c r="T74" s="16"/>
      <c r="U74" s="16"/>
      <c r="V74" s="16"/>
    </row>
    <row r="75" spans="1:23" s="1" customFormat="1" ht="20.25" customHeight="1" thickBot="1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T75" s="7"/>
      <c r="U75" s="6"/>
      <c r="V75" s="6"/>
      <c r="W75" s="600"/>
    </row>
    <row r="76" spans="1:23" s="1" customFormat="1" ht="18.75" customHeight="1" thickBot="1" x14ac:dyDescent="0.35">
      <c r="A76" s="9" t="s">
        <v>12</v>
      </c>
      <c r="B76" s="625" t="s">
        <v>29</v>
      </c>
      <c r="C76" s="601"/>
      <c r="D76" s="601"/>
      <c r="E76" s="601"/>
      <c r="F76" s="626"/>
      <c r="G76" s="9" t="s">
        <v>14</v>
      </c>
      <c r="H76" s="602" t="s">
        <v>67</v>
      </c>
      <c r="I76" s="602"/>
      <c r="J76" s="602"/>
      <c r="K76" s="602"/>
      <c r="L76" s="602"/>
      <c r="M76" s="79"/>
      <c r="N76" s="79"/>
      <c r="O76" s="79"/>
      <c r="Q76" s="9" t="s">
        <v>25</v>
      </c>
      <c r="T76" s="15"/>
      <c r="V76" s="6"/>
      <c r="W76" s="600"/>
    </row>
    <row r="77" spans="1:23" s="1" customFormat="1" ht="18.75" customHeight="1" x14ac:dyDescent="0.3">
      <c r="A77" s="6" t="s">
        <v>13</v>
      </c>
      <c r="B77" s="14"/>
      <c r="C77" s="14"/>
      <c r="D77" s="14"/>
      <c r="E77" s="14"/>
      <c r="F77" s="14"/>
      <c r="G77" s="14"/>
      <c r="H77" s="602"/>
      <c r="I77" s="602"/>
      <c r="J77" s="602"/>
      <c r="K77" s="602"/>
      <c r="L77" s="602"/>
      <c r="M77" s="79"/>
      <c r="N77" s="79"/>
      <c r="O77" s="79"/>
      <c r="T77" s="15"/>
      <c r="W77" s="600"/>
    </row>
    <row r="78" spans="1:23" s="1" customFormat="1" ht="15" customHeight="1" x14ac:dyDescent="0.3">
      <c r="A78" s="6"/>
      <c r="B78" s="7" t="s">
        <v>15</v>
      </c>
      <c r="C78" s="7"/>
      <c r="D78" s="7"/>
      <c r="E78" s="7"/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S78" s="7" t="s">
        <v>22</v>
      </c>
      <c r="W78" s="600"/>
    </row>
    <row r="79" spans="1:23" s="1" customFormat="1" ht="16.5" customHeight="1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S79" s="6" t="s">
        <v>23</v>
      </c>
      <c r="W79" s="600"/>
    </row>
    <row r="80" spans="1:23" s="1" customFormat="1" ht="15" customHeight="1" x14ac:dyDescent="0.3">
      <c r="A80" s="596" t="s">
        <v>41</v>
      </c>
      <c r="B80" s="596"/>
      <c r="C80" s="30"/>
      <c r="D80" s="30"/>
      <c r="E80" s="55"/>
      <c r="F80" s="7"/>
      <c r="G80" s="55"/>
      <c r="H80" s="55"/>
      <c r="I80" s="55"/>
      <c r="J80" s="13"/>
      <c r="L80" s="13"/>
      <c r="P80" s="7"/>
      <c r="Q80" s="7"/>
      <c r="R80" s="7"/>
      <c r="S80" s="7"/>
      <c r="V80" s="7"/>
      <c r="W80" s="600"/>
    </row>
    <row r="81" spans="1:23" s="1" customFormat="1" ht="15" customHeight="1" x14ac:dyDescent="0.3">
      <c r="A81" s="598" t="s">
        <v>42</v>
      </c>
      <c r="B81" s="598"/>
      <c r="C81" s="257"/>
      <c r="D81" s="257"/>
      <c r="E81" s="31" t="s">
        <v>16</v>
      </c>
      <c r="F81" s="31"/>
      <c r="G81" s="629" t="s">
        <v>20</v>
      </c>
      <c r="H81" s="629"/>
      <c r="I81" s="629"/>
      <c r="J81" s="629"/>
      <c r="L81" s="31" t="s">
        <v>16</v>
      </c>
      <c r="M81" s="31"/>
      <c r="N81" s="31"/>
      <c r="O81" s="31"/>
      <c r="P81" s="7"/>
      <c r="Q81" s="7"/>
      <c r="R81" s="7"/>
      <c r="V81" s="6"/>
      <c r="W81" s="4"/>
    </row>
    <row r="82" spans="1:23" s="1" customFormat="1" ht="15" customHeight="1" x14ac:dyDescent="0.3">
      <c r="A82" s="598" t="s">
        <v>30</v>
      </c>
      <c r="B82" s="598"/>
      <c r="C82" s="257"/>
      <c r="D82" s="257"/>
      <c r="E82" s="16"/>
      <c r="F82" s="7"/>
      <c r="G82" s="597" t="s">
        <v>21</v>
      </c>
      <c r="H82" s="597"/>
      <c r="I82" s="597"/>
      <c r="J82" s="597"/>
      <c r="P82" s="14"/>
      <c r="Q82" s="14"/>
      <c r="R82" s="14"/>
      <c r="S82" s="14"/>
      <c r="T82" s="7"/>
      <c r="U82" s="6"/>
      <c r="V82" s="6"/>
    </row>
    <row r="83" spans="1:23" s="68" customFormat="1" ht="27" customHeight="1" x14ac:dyDescent="0.35">
      <c r="A83" s="62"/>
      <c r="B83" s="80"/>
      <c r="C83" s="81"/>
      <c r="D83" s="81"/>
      <c r="E83" s="63"/>
      <c r="F83" s="62"/>
      <c r="G83" s="60"/>
      <c r="H83" s="71"/>
      <c r="I83" s="60"/>
      <c r="J83" s="60"/>
      <c r="K83" s="64"/>
      <c r="L83" s="65"/>
      <c r="M83" s="66"/>
      <c r="N83" s="66"/>
      <c r="O83" s="66"/>
      <c r="P83" s="67"/>
      <c r="Q83" s="61"/>
      <c r="R83" s="60"/>
      <c r="S83" s="69"/>
      <c r="T83" s="627"/>
      <c r="U83" s="627"/>
    </row>
  </sheetData>
  <mergeCells count="104">
    <mergeCell ref="T36:U36"/>
    <mergeCell ref="R38:U38"/>
    <mergeCell ref="S53:V53"/>
    <mergeCell ref="A58:U58"/>
    <mergeCell ref="A64:A66"/>
    <mergeCell ref="B64:B66"/>
    <mergeCell ref="C64:C66"/>
    <mergeCell ref="D64:D66"/>
    <mergeCell ref="V64:V66"/>
    <mergeCell ref="G65:G66"/>
    <mergeCell ref="H65:H66"/>
    <mergeCell ref="I65:I66"/>
    <mergeCell ref="J65:J66"/>
    <mergeCell ref="K65:K66"/>
    <mergeCell ref="G64:K64"/>
    <mergeCell ref="L64:S64"/>
    <mergeCell ref="T64:U66"/>
    <mergeCell ref="A54:U54"/>
    <mergeCell ref="A55:U55"/>
    <mergeCell ref="A56:U56"/>
    <mergeCell ref="A57:U57"/>
    <mergeCell ref="E64:E66"/>
    <mergeCell ref="F64:F66"/>
    <mergeCell ref="W75:W80"/>
    <mergeCell ref="B76:F76"/>
    <mergeCell ref="H76:L77"/>
    <mergeCell ref="A80:B80"/>
    <mergeCell ref="T83:U83"/>
    <mergeCell ref="T67:U67"/>
    <mergeCell ref="T68:U68"/>
    <mergeCell ref="R70:U70"/>
    <mergeCell ref="A72:B72"/>
    <mergeCell ref="A81:B81"/>
    <mergeCell ref="G81:J81"/>
    <mergeCell ref="A73:B73"/>
    <mergeCell ref="G73:J73"/>
    <mergeCell ref="Q73:S73"/>
    <mergeCell ref="A74:B74"/>
    <mergeCell ref="G74:J74"/>
    <mergeCell ref="Q74:S74"/>
    <mergeCell ref="A82:B82"/>
    <mergeCell ref="G82:J82"/>
    <mergeCell ref="F68:I68"/>
    <mergeCell ref="G72:J72"/>
    <mergeCell ref="Q72:S72"/>
    <mergeCell ref="W43:W48"/>
    <mergeCell ref="B44:F44"/>
    <mergeCell ref="H44:L45"/>
    <mergeCell ref="A48:B48"/>
    <mergeCell ref="A49:B49"/>
    <mergeCell ref="G49:J49"/>
    <mergeCell ref="A50:B50"/>
    <mergeCell ref="G50:J50"/>
    <mergeCell ref="Q40:S40"/>
    <mergeCell ref="A41:B41"/>
    <mergeCell ref="G41:J41"/>
    <mergeCell ref="Q41:S41"/>
    <mergeCell ref="A42:B42"/>
    <mergeCell ref="G42:J42"/>
    <mergeCell ref="Q42:S42"/>
    <mergeCell ref="A40:B40"/>
    <mergeCell ref="G40:J40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T12:U14"/>
    <mergeCell ref="V12:V14"/>
    <mergeCell ref="G13:G14"/>
    <mergeCell ref="H13:H14"/>
    <mergeCell ref="I13:I14"/>
    <mergeCell ref="J13:J14"/>
    <mergeCell ref="K13:K14"/>
    <mergeCell ref="F12:F14"/>
    <mergeCell ref="L12:S14"/>
    <mergeCell ref="T15:U15"/>
    <mergeCell ref="T22:U22"/>
    <mergeCell ref="T33:U33"/>
    <mergeCell ref="T35:U35"/>
    <mergeCell ref="T16:U16"/>
    <mergeCell ref="T18:U18"/>
    <mergeCell ref="T31:U31"/>
    <mergeCell ref="T19:U19"/>
    <mergeCell ref="T20:U20"/>
    <mergeCell ref="T23:U23"/>
    <mergeCell ref="T24:U24"/>
    <mergeCell ref="T25:U25"/>
    <mergeCell ref="T26:U26"/>
    <mergeCell ref="T27:U27"/>
    <mergeCell ref="T28:U28"/>
    <mergeCell ref="T29:U29"/>
    <mergeCell ref="T34:U34"/>
    <mergeCell ref="T17:U17"/>
    <mergeCell ref="T21:U21"/>
    <mergeCell ref="T30:U30"/>
    <mergeCell ref="T32:U32"/>
  </mergeCells>
  <printOptions horizontalCentered="1"/>
  <pageMargins left="1.1811023622047245" right="0.23622047244094491" top="0.51181102362204722" bottom="0.35433070866141736" header="0.23622047244094491" footer="0.31496062992125984"/>
  <pageSetup paperSize="5" scale="68" fitToHeight="0" orientation="landscape" r:id="rId1"/>
  <headerFooter>
    <oddHeader>&amp;RPayroll No. : ________________ 
Sheet &amp;P of &amp;N  Sheets</oddHeader>
  </headerFooter>
  <rowBreaks count="1" manualBreakCount="1">
    <brk id="30" max="20" man="1"/>
  </rowBreaks>
  <colBreaks count="1" manualBreakCount="1">
    <brk id="21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W109"/>
  <sheetViews>
    <sheetView view="pageBreakPreview" topLeftCell="A43" zoomScaleNormal="85" zoomScaleSheetLayoutView="100" workbookViewId="0">
      <pane xSplit="2" topLeftCell="T1" activePane="topRight" state="frozen"/>
      <selection pane="topRight" activeCell="A53" sqref="A53:XFD53"/>
    </sheetView>
  </sheetViews>
  <sheetFormatPr defaultColWidth="9" defaultRowHeight="15.6" x14ac:dyDescent="0.3"/>
  <cols>
    <col min="1" max="1" width="5.5" style="322" customWidth="1"/>
    <col min="2" max="2" width="38" style="322" customWidth="1"/>
    <col min="3" max="4" width="3.3984375" style="322" customWidth="1"/>
    <col min="5" max="5" width="20.69921875" style="322" customWidth="1"/>
    <col min="6" max="6" width="11.69921875" style="322" customWidth="1"/>
    <col min="7" max="7" width="17.8984375" style="322" customWidth="1"/>
    <col min="8" max="8" width="14.3984375" style="322" customWidth="1"/>
    <col min="9" max="9" width="13.69921875" style="322" hidden="1" customWidth="1"/>
    <col min="10" max="10" width="17.8984375" style="322" customWidth="1"/>
    <col min="11" max="11" width="17.8984375" style="322" hidden="1" customWidth="1"/>
    <col min="12" max="12" width="16.59765625" style="322" customWidth="1"/>
    <col min="13" max="15" width="11.5" style="322" hidden="1" customWidth="1"/>
    <col min="16" max="16" width="12.3984375" style="322" hidden="1" customWidth="1"/>
    <col min="17" max="17" width="16.59765625" style="322" customWidth="1"/>
    <col min="18" max="18" width="13.8984375" style="322" hidden="1" customWidth="1"/>
    <col min="19" max="19" width="12.69921875" style="322" customWidth="1"/>
    <col min="20" max="20" width="5.3984375" style="322" customWidth="1"/>
    <col min="21" max="21" width="18.19921875" style="322" customWidth="1"/>
    <col min="22" max="22" width="26.19921875" style="322" hidden="1" customWidth="1"/>
    <col min="23" max="23" width="5.59765625" style="322" customWidth="1"/>
    <col min="24" max="16384" width="9" style="322"/>
  </cols>
  <sheetData>
    <row r="1" spans="1:23" s="311" customFormat="1" ht="17.25" customHeight="1" x14ac:dyDescent="0.3">
      <c r="S1" s="668" t="s">
        <v>26</v>
      </c>
      <c r="T1" s="668"/>
      <c r="U1" s="668"/>
      <c r="V1" s="668"/>
    </row>
    <row r="2" spans="1:23" s="311" customFormat="1" ht="17.25" customHeight="1" x14ac:dyDescent="0.3">
      <c r="A2" s="669" t="s">
        <v>64</v>
      </c>
      <c r="B2" s="670"/>
      <c r="C2" s="670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312"/>
    </row>
    <row r="3" spans="1:23" s="311" customFormat="1" ht="17.25" customHeight="1" x14ac:dyDescent="0.3">
      <c r="A3" s="669" t="s">
        <v>65</v>
      </c>
      <c r="B3" s="670"/>
      <c r="C3" s="670"/>
      <c r="D3" s="670"/>
      <c r="E3" s="670"/>
      <c r="F3" s="670"/>
      <c r="G3" s="670"/>
      <c r="H3" s="670"/>
      <c r="I3" s="670"/>
      <c r="J3" s="670"/>
      <c r="K3" s="670"/>
      <c r="L3" s="670"/>
      <c r="M3" s="670"/>
      <c r="N3" s="670"/>
      <c r="O3" s="670"/>
      <c r="P3" s="670"/>
      <c r="Q3" s="670"/>
      <c r="R3" s="670"/>
      <c r="S3" s="670"/>
      <c r="T3" s="670"/>
      <c r="U3" s="670"/>
      <c r="V3" s="312"/>
    </row>
    <row r="4" spans="1:23" s="311" customFormat="1" ht="17.25" customHeight="1" x14ac:dyDescent="0.3">
      <c r="A4" s="669" t="s">
        <v>66</v>
      </c>
      <c r="B4" s="670"/>
      <c r="C4" s="670"/>
      <c r="D4" s="670"/>
      <c r="E4" s="670"/>
      <c r="F4" s="670"/>
      <c r="G4" s="670"/>
      <c r="H4" s="670"/>
      <c r="I4" s="670"/>
      <c r="J4" s="670"/>
      <c r="K4" s="670"/>
      <c r="L4" s="670"/>
      <c r="M4" s="670"/>
      <c r="N4" s="670"/>
      <c r="O4" s="670"/>
      <c r="P4" s="670"/>
      <c r="Q4" s="670"/>
      <c r="R4" s="670"/>
      <c r="S4" s="670"/>
      <c r="T4" s="670"/>
      <c r="U4" s="670"/>
      <c r="V4" s="312"/>
    </row>
    <row r="5" spans="1:23" s="314" customFormat="1" ht="18" customHeight="1" x14ac:dyDescent="0.3">
      <c r="A5" s="671" t="s">
        <v>992</v>
      </c>
      <c r="B5" s="671"/>
      <c r="C5" s="671"/>
      <c r="D5" s="671"/>
      <c r="E5" s="671"/>
      <c r="F5" s="671"/>
      <c r="G5" s="671"/>
      <c r="H5" s="671"/>
      <c r="I5" s="671"/>
      <c r="J5" s="671"/>
      <c r="K5" s="671"/>
      <c r="L5" s="671"/>
      <c r="M5" s="671"/>
      <c r="N5" s="671"/>
      <c r="O5" s="671"/>
      <c r="P5" s="671"/>
      <c r="Q5" s="671"/>
      <c r="R5" s="671"/>
      <c r="S5" s="671"/>
      <c r="T5" s="671"/>
      <c r="U5" s="671"/>
      <c r="V5" s="313"/>
    </row>
    <row r="6" spans="1:23" s="314" customFormat="1" ht="16.5" customHeight="1" x14ac:dyDescent="0.3">
      <c r="A6" s="672" t="s">
        <v>900</v>
      </c>
      <c r="B6" s="672"/>
      <c r="C6" s="672"/>
      <c r="D6" s="672"/>
      <c r="E6" s="672"/>
      <c r="F6" s="672"/>
      <c r="G6" s="672"/>
      <c r="H6" s="672"/>
      <c r="I6" s="672"/>
      <c r="J6" s="672"/>
      <c r="K6" s="672"/>
      <c r="L6" s="672"/>
      <c r="M6" s="672"/>
      <c r="N6" s="672"/>
      <c r="O6" s="672"/>
      <c r="P6" s="672"/>
      <c r="Q6" s="672"/>
      <c r="R6" s="672"/>
      <c r="S6" s="672"/>
      <c r="T6" s="672"/>
      <c r="U6" s="672"/>
      <c r="V6" s="315"/>
    </row>
    <row r="7" spans="1:23" s="314" customFormat="1" ht="8.25" customHeight="1" x14ac:dyDescent="0.3">
      <c r="A7" s="316"/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</row>
    <row r="8" spans="1:23" s="314" customFormat="1" x14ac:dyDescent="0.3">
      <c r="A8" s="317" t="s">
        <v>33</v>
      </c>
      <c r="B8" s="317" t="s">
        <v>31</v>
      </c>
      <c r="C8" s="317"/>
      <c r="D8" s="317"/>
      <c r="E8" s="317"/>
      <c r="F8" s="317"/>
      <c r="G8" s="317"/>
      <c r="H8" s="317"/>
      <c r="I8" s="317"/>
      <c r="J8" s="317"/>
      <c r="K8" s="317"/>
      <c r="L8" s="317"/>
      <c r="M8" s="317"/>
      <c r="N8" s="317"/>
      <c r="O8" s="317"/>
      <c r="P8" s="317"/>
      <c r="Q8" s="317"/>
      <c r="R8" s="317"/>
      <c r="T8" s="317"/>
      <c r="U8" s="317"/>
      <c r="V8" s="317"/>
    </row>
    <row r="9" spans="1:23" s="314" customFormat="1" x14ac:dyDescent="0.3">
      <c r="A9" s="317" t="s">
        <v>34</v>
      </c>
      <c r="B9" s="318" t="s">
        <v>56</v>
      </c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9"/>
      <c r="T9" s="319"/>
      <c r="U9" s="318"/>
      <c r="V9" s="318"/>
    </row>
    <row r="10" spans="1:23" s="314" customFormat="1" ht="22.5" customHeight="1" x14ac:dyDescent="0.3">
      <c r="A10" s="320" t="s">
        <v>0</v>
      </c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18"/>
      <c r="T10" s="318"/>
      <c r="U10" s="318"/>
    </row>
    <row r="11" spans="1:23" s="314" customFormat="1" ht="9" customHeight="1" thickBot="1" x14ac:dyDescent="0.35">
      <c r="A11" s="318"/>
      <c r="B11" s="318"/>
      <c r="C11" s="318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8"/>
      <c r="Q11" s="318"/>
      <c r="R11" s="318"/>
      <c r="S11" s="318"/>
      <c r="T11" s="318"/>
      <c r="U11" s="318"/>
      <c r="V11" s="318"/>
    </row>
    <row r="12" spans="1:23" ht="24" customHeight="1" thickBot="1" x14ac:dyDescent="0.35">
      <c r="A12" s="673" t="s">
        <v>5</v>
      </c>
      <c r="B12" s="676" t="s">
        <v>1</v>
      </c>
      <c r="C12" s="679" t="s">
        <v>43</v>
      </c>
      <c r="D12" s="682" t="s">
        <v>25</v>
      </c>
      <c r="E12" s="685" t="s">
        <v>2</v>
      </c>
      <c r="F12" s="665" t="s">
        <v>6</v>
      </c>
      <c r="G12" s="688" t="s">
        <v>3</v>
      </c>
      <c r="H12" s="689"/>
      <c r="I12" s="690"/>
      <c r="J12" s="689"/>
      <c r="K12" s="691"/>
      <c r="L12" s="692" t="s">
        <v>24</v>
      </c>
      <c r="M12" s="693"/>
      <c r="N12" s="693"/>
      <c r="O12" s="693"/>
      <c r="P12" s="694"/>
      <c r="Q12" s="695"/>
      <c r="R12" s="695"/>
      <c r="S12" s="696"/>
      <c r="T12" s="697" t="s">
        <v>7</v>
      </c>
      <c r="U12" s="698"/>
      <c r="V12" s="685" t="s">
        <v>8</v>
      </c>
      <c r="W12" s="321"/>
    </row>
    <row r="13" spans="1:23" ht="19.5" customHeight="1" x14ac:dyDescent="0.3">
      <c r="A13" s="674"/>
      <c r="B13" s="677"/>
      <c r="C13" s="680"/>
      <c r="D13" s="683"/>
      <c r="E13" s="686"/>
      <c r="F13" s="666"/>
      <c r="G13" s="703" t="s">
        <v>62</v>
      </c>
      <c r="H13" s="583" t="s">
        <v>70</v>
      </c>
      <c r="I13" s="704" t="s">
        <v>62</v>
      </c>
      <c r="J13" s="703" t="s">
        <v>4</v>
      </c>
      <c r="K13" s="703" t="s">
        <v>4</v>
      </c>
      <c r="L13" s="658"/>
      <c r="M13" s="323"/>
      <c r="N13" s="323"/>
      <c r="O13" s="323"/>
      <c r="P13" s="324"/>
      <c r="Q13" s="660"/>
      <c r="R13" s="325"/>
      <c r="S13" s="662"/>
      <c r="T13" s="699"/>
      <c r="U13" s="700"/>
      <c r="V13" s="686"/>
      <c r="W13" s="326"/>
    </row>
    <row r="14" spans="1:23" ht="37.5" customHeight="1" thickBot="1" x14ac:dyDescent="0.35">
      <c r="A14" s="675"/>
      <c r="B14" s="678"/>
      <c r="C14" s="681"/>
      <c r="D14" s="684"/>
      <c r="E14" s="687"/>
      <c r="F14" s="667"/>
      <c r="G14" s="657"/>
      <c r="H14" s="584"/>
      <c r="I14" s="705"/>
      <c r="J14" s="657"/>
      <c r="K14" s="657"/>
      <c r="L14" s="659"/>
      <c r="M14" s="327"/>
      <c r="N14" s="327"/>
      <c r="O14" s="327"/>
      <c r="P14" s="328"/>
      <c r="Q14" s="661"/>
      <c r="R14" s="329"/>
      <c r="S14" s="663"/>
      <c r="T14" s="701"/>
      <c r="U14" s="702"/>
      <c r="V14" s="687"/>
      <c r="W14" s="326"/>
    </row>
    <row r="15" spans="1:23" s="310" customFormat="1" ht="24.75" customHeight="1" x14ac:dyDescent="0.35">
      <c r="A15" s="330">
        <v>1</v>
      </c>
      <c r="B15" s="331" t="s">
        <v>429</v>
      </c>
      <c r="C15" s="299">
        <v>1</v>
      </c>
      <c r="D15" s="299"/>
      <c r="E15" s="332" t="s">
        <v>841</v>
      </c>
      <c r="F15" s="301">
        <v>1635</v>
      </c>
      <c r="G15" s="142">
        <v>13494</v>
      </c>
      <c r="H15" s="118">
        <v>5000</v>
      </c>
      <c r="I15" s="333"/>
      <c r="J15" s="333">
        <f>G15+H15</f>
        <v>18494</v>
      </c>
      <c r="K15" s="334">
        <f>G15+J15</f>
        <v>31988</v>
      </c>
      <c r="L15" s="335"/>
      <c r="M15" s="336"/>
      <c r="N15" s="336"/>
      <c r="O15" s="336"/>
      <c r="P15" s="337"/>
      <c r="Q15" s="338"/>
      <c r="R15" s="333"/>
      <c r="S15" s="339">
        <f t="shared" ref="S15:S36" si="0">SUM(P15:P15,R15:R15)</f>
        <v>0</v>
      </c>
      <c r="T15" s="706">
        <f>J15-S15</f>
        <v>18494</v>
      </c>
      <c r="U15" s="706"/>
    </row>
    <row r="16" spans="1:23" s="310" customFormat="1" ht="24.75" customHeight="1" x14ac:dyDescent="0.35">
      <c r="A16" s="330">
        <v>2</v>
      </c>
      <c r="B16" s="331" t="s">
        <v>428</v>
      </c>
      <c r="C16" s="299"/>
      <c r="D16" s="299">
        <v>1</v>
      </c>
      <c r="E16" s="332" t="s">
        <v>838</v>
      </c>
      <c r="F16" s="301">
        <v>92</v>
      </c>
      <c r="G16" s="142">
        <v>47578</v>
      </c>
      <c r="H16" s="118">
        <v>5000</v>
      </c>
      <c r="I16" s="333"/>
      <c r="J16" s="333">
        <f t="shared" ref="J16:J58" si="1">G16+H16</f>
        <v>52578</v>
      </c>
      <c r="K16" s="334">
        <f>G16+J16</f>
        <v>100156</v>
      </c>
      <c r="L16" s="335"/>
      <c r="M16" s="336"/>
      <c r="N16" s="336"/>
      <c r="O16" s="336"/>
      <c r="P16" s="337"/>
      <c r="Q16" s="338"/>
      <c r="R16" s="333"/>
      <c r="S16" s="339">
        <f t="shared" si="0"/>
        <v>0</v>
      </c>
      <c r="T16" s="706">
        <f t="shared" ref="T16:T58" si="2">J16-S16</f>
        <v>52578</v>
      </c>
      <c r="U16" s="706"/>
    </row>
    <row r="17" spans="1:21" s="310" customFormat="1" ht="24.75" customHeight="1" x14ac:dyDescent="0.35">
      <c r="A17" s="330">
        <v>3</v>
      </c>
      <c r="B17" s="331" t="s">
        <v>430</v>
      </c>
      <c r="C17" s="299"/>
      <c r="D17" s="299">
        <v>1</v>
      </c>
      <c r="E17" s="332" t="s">
        <v>669</v>
      </c>
      <c r="F17" s="301">
        <v>1256</v>
      </c>
      <c r="G17" s="142">
        <v>13494</v>
      </c>
      <c r="H17" s="118">
        <v>5000</v>
      </c>
      <c r="I17" s="333"/>
      <c r="J17" s="333">
        <f t="shared" si="1"/>
        <v>18494</v>
      </c>
      <c r="K17" s="334">
        <f>G17+J17</f>
        <v>31988</v>
      </c>
      <c r="L17" s="335"/>
      <c r="M17" s="336"/>
      <c r="N17" s="336"/>
      <c r="O17" s="336"/>
      <c r="P17" s="337"/>
      <c r="Q17" s="338"/>
      <c r="R17" s="333"/>
      <c r="S17" s="339">
        <f t="shared" si="0"/>
        <v>0</v>
      </c>
      <c r="T17" s="706">
        <f t="shared" si="2"/>
        <v>18494</v>
      </c>
      <c r="U17" s="706"/>
    </row>
    <row r="18" spans="1:21" s="342" customFormat="1" ht="24.75" customHeight="1" x14ac:dyDescent="0.35">
      <c r="A18" s="330">
        <v>4</v>
      </c>
      <c r="B18" s="331" t="s">
        <v>431</v>
      </c>
      <c r="C18" s="340"/>
      <c r="D18" s="340">
        <v>1</v>
      </c>
      <c r="E18" s="532" t="s">
        <v>845</v>
      </c>
      <c r="F18" s="297">
        <v>2001</v>
      </c>
      <c r="G18" s="142">
        <v>22895</v>
      </c>
      <c r="H18" s="118">
        <v>5000</v>
      </c>
      <c r="I18" s="341"/>
      <c r="J18" s="333">
        <f t="shared" si="1"/>
        <v>27895</v>
      </c>
      <c r="K18" s="304">
        <f>J18</f>
        <v>27895</v>
      </c>
      <c r="L18" s="305"/>
      <c r="M18" s="306"/>
      <c r="N18" s="306"/>
      <c r="O18" s="306"/>
      <c r="P18" s="307"/>
      <c r="Q18" s="308"/>
      <c r="R18" s="303"/>
      <c r="S18" s="309">
        <f t="shared" si="0"/>
        <v>0</v>
      </c>
      <c r="T18" s="706">
        <f t="shared" si="2"/>
        <v>27895</v>
      </c>
      <c r="U18" s="706"/>
    </row>
    <row r="19" spans="1:21" s="310" customFormat="1" ht="24.75" customHeight="1" x14ac:dyDescent="0.35">
      <c r="A19" s="330">
        <v>5</v>
      </c>
      <c r="B19" s="343" t="s">
        <v>432</v>
      </c>
      <c r="C19" s="299">
        <v>1</v>
      </c>
      <c r="D19" s="299"/>
      <c r="E19" s="332" t="s">
        <v>839</v>
      </c>
      <c r="F19" s="301">
        <v>458</v>
      </c>
      <c r="G19" s="142">
        <v>45517</v>
      </c>
      <c r="H19" s="118">
        <v>5000</v>
      </c>
      <c r="I19" s="333"/>
      <c r="J19" s="333">
        <f t="shared" si="1"/>
        <v>50517</v>
      </c>
      <c r="K19" s="334">
        <f t="shared" ref="K19:K30" si="3">G19+J19</f>
        <v>96034</v>
      </c>
      <c r="L19" s="335"/>
      <c r="M19" s="336"/>
      <c r="N19" s="336"/>
      <c r="O19" s="336"/>
      <c r="P19" s="337"/>
      <c r="Q19" s="344"/>
      <c r="R19" s="333"/>
      <c r="S19" s="339">
        <f t="shared" si="0"/>
        <v>0</v>
      </c>
      <c r="T19" s="706">
        <f t="shared" si="2"/>
        <v>50517</v>
      </c>
      <c r="U19" s="706"/>
    </row>
    <row r="20" spans="1:21" s="310" customFormat="1" ht="24.75" customHeight="1" x14ac:dyDescent="0.35">
      <c r="A20" s="330">
        <v>6</v>
      </c>
      <c r="B20" s="343" t="s">
        <v>433</v>
      </c>
      <c r="C20" s="299">
        <v>1</v>
      </c>
      <c r="D20" s="299"/>
      <c r="E20" s="332" t="s">
        <v>840</v>
      </c>
      <c r="F20" s="301">
        <v>505</v>
      </c>
      <c r="G20" s="142">
        <v>17253</v>
      </c>
      <c r="H20" s="118">
        <v>5000</v>
      </c>
      <c r="I20" s="333"/>
      <c r="J20" s="333">
        <f t="shared" si="1"/>
        <v>22253</v>
      </c>
      <c r="K20" s="334">
        <f t="shared" si="3"/>
        <v>39506</v>
      </c>
      <c r="L20" s="335"/>
      <c r="M20" s="336"/>
      <c r="N20" s="336"/>
      <c r="O20" s="336"/>
      <c r="P20" s="337"/>
      <c r="Q20" s="338"/>
      <c r="R20" s="333"/>
      <c r="S20" s="339">
        <f t="shared" si="0"/>
        <v>0</v>
      </c>
      <c r="T20" s="706">
        <f t="shared" si="2"/>
        <v>22253</v>
      </c>
      <c r="U20" s="706"/>
    </row>
    <row r="21" spans="1:21" s="310" customFormat="1" ht="24.75" customHeight="1" x14ac:dyDescent="0.35">
      <c r="A21" s="330">
        <v>7</v>
      </c>
      <c r="B21" s="331" t="s">
        <v>434</v>
      </c>
      <c r="C21" s="299"/>
      <c r="D21" s="299">
        <v>1</v>
      </c>
      <c r="E21" s="332" t="s">
        <v>663</v>
      </c>
      <c r="F21" s="301">
        <v>1540</v>
      </c>
      <c r="G21" s="142">
        <v>15189</v>
      </c>
      <c r="H21" s="118">
        <v>5000</v>
      </c>
      <c r="I21" s="333"/>
      <c r="J21" s="333">
        <f t="shared" si="1"/>
        <v>20189</v>
      </c>
      <c r="K21" s="334">
        <f t="shared" si="3"/>
        <v>35378</v>
      </c>
      <c r="L21" s="335"/>
      <c r="M21" s="336"/>
      <c r="N21" s="336"/>
      <c r="O21" s="336"/>
      <c r="P21" s="337"/>
      <c r="Q21" s="344"/>
      <c r="R21" s="333"/>
      <c r="S21" s="339">
        <f t="shared" si="0"/>
        <v>0</v>
      </c>
      <c r="T21" s="706">
        <f t="shared" si="2"/>
        <v>20189</v>
      </c>
      <c r="U21" s="706"/>
    </row>
    <row r="22" spans="1:21" s="310" customFormat="1" ht="24.75" customHeight="1" x14ac:dyDescent="0.35">
      <c r="A22" s="330">
        <v>8</v>
      </c>
      <c r="B22" s="343" t="s">
        <v>435</v>
      </c>
      <c r="C22" s="299">
        <v>1</v>
      </c>
      <c r="D22" s="299"/>
      <c r="E22" s="332" t="s">
        <v>650</v>
      </c>
      <c r="F22" s="301">
        <v>57</v>
      </c>
      <c r="G22" s="142">
        <v>13598</v>
      </c>
      <c r="H22" s="118">
        <v>5000</v>
      </c>
      <c r="I22" s="333"/>
      <c r="J22" s="333">
        <f t="shared" si="1"/>
        <v>18598</v>
      </c>
      <c r="K22" s="334">
        <f t="shared" si="3"/>
        <v>32196</v>
      </c>
      <c r="L22" s="335"/>
      <c r="M22" s="336"/>
      <c r="N22" s="336"/>
      <c r="O22" s="336"/>
      <c r="P22" s="337"/>
      <c r="Q22" s="338"/>
      <c r="R22" s="333"/>
      <c r="S22" s="339">
        <f t="shared" si="0"/>
        <v>0</v>
      </c>
      <c r="T22" s="706">
        <f t="shared" si="2"/>
        <v>18598</v>
      </c>
      <c r="U22" s="706"/>
    </row>
    <row r="23" spans="1:21" s="421" customFormat="1" ht="24.75" customHeight="1" x14ac:dyDescent="0.35">
      <c r="A23" s="330">
        <v>9</v>
      </c>
      <c r="B23" s="444" t="s">
        <v>929</v>
      </c>
      <c r="C23" s="410"/>
      <c r="D23" s="410">
        <v>1</v>
      </c>
      <c r="E23" s="411" t="s">
        <v>848</v>
      </c>
      <c r="F23" s="412">
        <v>713</v>
      </c>
      <c r="G23" s="413">
        <v>22895</v>
      </c>
      <c r="H23" s="414">
        <v>5000</v>
      </c>
      <c r="I23" s="415"/>
      <c r="J23" s="415">
        <f t="shared" ref="J23" si="4">G23+H23</f>
        <v>27895</v>
      </c>
      <c r="K23" s="416">
        <f t="shared" ref="K23" si="5">G23+J23</f>
        <v>50790</v>
      </c>
      <c r="L23" s="417"/>
      <c r="M23" s="336"/>
      <c r="N23" s="336"/>
      <c r="O23" s="336"/>
      <c r="P23" s="418"/>
      <c r="Q23" s="419"/>
      <c r="R23" s="415"/>
      <c r="S23" s="420">
        <f t="shared" ref="S23" si="6">SUM(P23:P23,R23:R23)</f>
        <v>0</v>
      </c>
      <c r="T23" s="707">
        <f t="shared" ref="T23" si="7">J23-S23</f>
        <v>27895</v>
      </c>
      <c r="U23" s="707"/>
    </row>
    <row r="24" spans="1:21" s="310" customFormat="1" ht="24.75" customHeight="1" x14ac:dyDescent="0.35">
      <c r="A24" s="330">
        <v>10</v>
      </c>
      <c r="B24" s="343" t="s">
        <v>436</v>
      </c>
      <c r="C24" s="299"/>
      <c r="D24" s="299">
        <v>1</v>
      </c>
      <c r="E24" s="332" t="s">
        <v>669</v>
      </c>
      <c r="F24" s="301">
        <v>115</v>
      </c>
      <c r="G24" s="142">
        <v>13913</v>
      </c>
      <c r="H24" s="118">
        <v>5000</v>
      </c>
      <c r="I24" s="333"/>
      <c r="J24" s="333">
        <f t="shared" si="1"/>
        <v>18913</v>
      </c>
      <c r="K24" s="334">
        <f t="shared" si="3"/>
        <v>32826</v>
      </c>
      <c r="L24" s="335"/>
      <c r="M24" s="336"/>
      <c r="N24" s="336"/>
      <c r="O24" s="336"/>
      <c r="P24" s="337"/>
      <c r="Q24" s="338"/>
      <c r="R24" s="333"/>
      <c r="S24" s="339">
        <f t="shared" si="0"/>
        <v>0</v>
      </c>
      <c r="T24" s="706">
        <f t="shared" si="2"/>
        <v>18913</v>
      </c>
      <c r="U24" s="706"/>
    </row>
    <row r="25" spans="1:21" s="310" customFormat="1" ht="24.75" customHeight="1" x14ac:dyDescent="0.35">
      <c r="A25" s="330">
        <v>11</v>
      </c>
      <c r="B25" s="343" t="s">
        <v>438</v>
      </c>
      <c r="C25" s="299">
        <v>1</v>
      </c>
      <c r="D25" s="299"/>
      <c r="E25" s="332" t="s">
        <v>842</v>
      </c>
      <c r="F25" s="301">
        <v>218</v>
      </c>
      <c r="G25" s="142">
        <v>12909</v>
      </c>
      <c r="H25" s="118">
        <v>5000</v>
      </c>
      <c r="I25" s="333"/>
      <c r="J25" s="333">
        <f t="shared" si="1"/>
        <v>17909</v>
      </c>
      <c r="K25" s="334">
        <f t="shared" si="3"/>
        <v>30818</v>
      </c>
      <c r="L25" s="335"/>
      <c r="M25" s="336"/>
      <c r="N25" s="336"/>
      <c r="O25" s="336"/>
      <c r="P25" s="337"/>
      <c r="Q25" s="338"/>
      <c r="R25" s="333"/>
      <c r="S25" s="339">
        <f t="shared" si="0"/>
        <v>0</v>
      </c>
      <c r="T25" s="706">
        <f t="shared" si="2"/>
        <v>17909</v>
      </c>
      <c r="U25" s="706"/>
    </row>
    <row r="26" spans="1:21" s="421" customFormat="1" ht="24.75" customHeight="1" x14ac:dyDescent="0.35">
      <c r="A26" s="330">
        <v>12</v>
      </c>
      <c r="B26" s="444" t="s">
        <v>930</v>
      </c>
      <c r="C26" s="410">
        <v>1</v>
      </c>
      <c r="D26" s="410" t="s">
        <v>471</v>
      </c>
      <c r="E26" s="411" t="s">
        <v>931</v>
      </c>
      <c r="F26" s="412">
        <v>312</v>
      </c>
      <c r="G26" s="413">
        <v>17098</v>
      </c>
      <c r="H26" s="414">
        <v>5000</v>
      </c>
      <c r="I26" s="415"/>
      <c r="J26" s="415">
        <f t="shared" ref="J26" si="8">G26+H26</f>
        <v>22098</v>
      </c>
      <c r="K26" s="416">
        <f t="shared" ref="K26" si="9">G26+J26</f>
        <v>39196</v>
      </c>
      <c r="L26" s="417"/>
      <c r="M26" s="336"/>
      <c r="N26" s="336"/>
      <c r="O26" s="336"/>
      <c r="P26" s="418"/>
      <c r="Q26" s="422"/>
      <c r="R26" s="415"/>
      <c r="S26" s="420">
        <f t="shared" ref="S26" si="10">SUM(P26:P26,R26:R26)</f>
        <v>0</v>
      </c>
      <c r="T26" s="707">
        <f t="shared" ref="T26" si="11">J26-S26</f>
        <v>22098</v>
      </c>
      <c r="U26" s="707"/>
    </row>
    <row r="27" spans="1:21" s="310" customFormat="1" ht="24.75" customHeight="1" x14ac:dyDescent="0.35">
      <c r="A27" s="330">
        <v>13</v>
      </c>
      <c r="B27" s="343" t="s">
        <v>440</v>
      </c>
      <c r="C27" s="299">
        <v>1</v>
      </c>
      <c r="D27" s="299" t="s">
        <v>471</v>
      </c>
      <c r="E27" s="332" t="s">
        <v>788</v>
      </c>
      <c r="F27" s="301">
        <v>894</v>
      </c>
      <c r="G27" s="142">
        <v>41135</v>
      </c>
      <c r="H27" s="118">
        <v>5000</v>
      </c>
      <c r="I27" s="333"/>
      <c r="J27" s="333">
        <f t="shared" si="1"/>
        <v>46135</v>
      </c>
      <c r="K27" s="334">
        <f t="shared" si="3"/>
        <v>87270</v>
      </c>
      <c r="L27" s="335"/>
      <c r="M27" s="336"/>
      <c r="N27" s="336"/>
      <c r="O27" s="336"/>
      <c r="P27" s="337"/>
      <c r="Q27" s="344"/>
      <c r="R27" s="333"/>
      <c r="S27" s="339">
        <f t="shared" si="0"/>
        <v>0</v>
      </c>
      <c r="T27" s="706">
        <f t="shared" si="2"/>
        <v>46135</v>
      </c>
      <c r="U27" s="706"/>
    </row>
    <row r="28" spans="1:21" s="310" customFormat="1" ht="24.75" customHeight="1" x14ac:dyDescent="0.35">
      <c r="A28" s="330">
        <v>14</v>
      </c>
      <c r="B28" s="343" t="s">
        <v>441</v>
      </c>
      <c r="C28" s="299"/>
      <c r="D28" s="299">
        <v>1</v>
      </c>
      <c r="E28" s="332" t="s">
        <v>663</v>
      </c>
      <c r="F28" s="301">
        <v>684</v>
      </c>
      <c r="G28" s="142">
        <v>15306</v>
      </c>
      <c r="H28" s="118">
        <v>5000</v>
      </c>
      <c r="I28" s="333"/>
      <c r="J28" s="333">
        <f t="shared" si="1"/>
        <v>20306</v>
      </c>
      <c r="K28" s="334">
        <f t="shared" si="3"/>
        <v>35612</v>
      </c>
      <c r="L28" s="335"/>
      <c r="M28" s="336"/>
      <c r="N28" s="336"/>
      <c r="O28" s="336"/>
      <c r="P28" s="337"/>
      <c r="Q28" s="338"/>
      <c r="R28" s="333"/>
      <c r="S28" s="339">
        <f t="shared" si="0"/>
        <v>0</v>
      </c>
      <c r="T28" s="706">
        <f t="shared" si="2"/>
        <v>20306</v>
      </c>
      <c r="U28" s="706"/>
    </row>
    <row r="29" spans="1:21" s="310" customFormat="1" ht="24.75" customHeight="1" x14ac:dyDescent="0.35">
      <c r="A29" s="330">
        <v>15</v>
      </c>
      <c r="B29" s="331" t="s">
        <v>442</v>
      </c>
      <c r="C29" s="299">
        <v>1</v>
      </c>
      <c r="D29" s="299"/>
      <c r="E29" s="332" t="s">
        <v>844</v>
      </c>
      <c r="F29" s="301">
        <v>437</v>
      </c>
      <c r="G29" s="142">
        <v>63926</v>
      </c>
      <c r="H29" s="118">
        <v>5000</v>
      </c>
      <c r="I29" s="333"/>
      <c r="J29" s="333">
        <f t="shared" si="1"/>
        <v>68926</v>
      </c>
      <c r="K29" s="334">
        <f t="shared" si="3"/>
        <v>132852</v>
      </c>
      <c r="L29" s="335"/>
      <c r="M29" s="336"/>
      <c r="N29" s="336"/>
      <c r="O29" s="336"/>
      <c r="P29" s="337"/>
      <c r="Q29" s="338"/>
      <c r="R29" s="333"/>
      <c r="S29" s="339">
        <f t="shared" si="0"/>
        <v>0</v>
      </c>
      <c r="T29" s="706">
        <f t="shared" si="2"/>
        <v>68926</v>
      </c>
      <c r="U29" s="706"/>
    </row>
    <row r="30" spans="1:21" s="310" customFormat="1" ht="24.75" customHeight="1" x14ac:dyDescent="0.35">
      <c r="A30" s="330">
        <v>16</v>
      </c>
      <c r="B30" s="343" t="s">
        <v>443</v>
      </c>
      <c r="C30" s="299">
        <v>1</v>
      </c>
      <c r="D30" s="299"/>
      <c r="E30" s="332" t="s">
        <v>842</v>
      </c>
      <c r="F30" s="301">
        <v>270</v>
      </c>
      <c r="G30" s="142">
        <v>12909</v>
      </c>
      <c r="H30" s="118">
        <v>5000</v>
      </c>
      <c r="I30" s="333"/>
      <c r="J30" s="333">
        <f t="shared" si="1"/>
        <v>17909</v>
      </c>
      <c r="K30" s="334">
        <f t="shared" si="3"/>
        <v>30818</v>
      </c>
      <c r="L30" s="335"/>
      <c r="M30" s="336"/>
      <c r="N30" s="336"/>
      <c r="O30" s="336"/>
      <c r="P30" s="337"/>
      <c r="Q30" s="338"/>
      <c r="R30" s="333"/>
      <c r="S30" s="339">
        <f t="shared" si="0"/>
        <v>0</v>
      </c>
      <c r="T30" s="706">
        <f t="shared" si="2"/>
        <v>17909</v>
      </c>
      <c r="U30" s="706"/>
    </row>
    <row r="31" spans="1:21" s="342" customFormat="1" ht="24.75" customHeight="1" x14ac:dyDescent="0.35">
      <c r="A31" s="330">
        <v>17</v>
      </c>
      <c r="B31" s="331" t="s">
        <v>437</v>
      </c>
      <c r="C31" s="340"/>
      <c r="D31" s="340">
        <v>1</v>
      </c>
      <c r="E31" s="332" t="s">
        <v>663</v>
      </c>
      <c r="F31" s="345">
        <v>1803</v>
      </c>
      <c r="G31" s="142">
        <v>15189</v>
      </c>
      <c r="H31" s="118">
        <v>5000</v>
      </c>
      <c r="I31" s="341"/>
      <c r="J31" s="333">
        <f t="shared" si="1"/>
        <v>20189</v>
      </c>
      <c r="K31" s="304">
        <f>J31</f>
        <v>20189</v>
      </c>
      <c r="L31" s="305"/>
      <c r="M31" s="306"/>
      <c r="N31" s="306"/>
      <c r="O31" s="306"/>
      <c r="P31" s="307"/>
      <c r="Q31" s="346"/>
      <c r="R31" s="303"/>
      <c r="S31" s="309">
        <f t="shared" si="0"/>
        <v>0</v>
      </c>
      <c r="T31" s="706">
        <f t="shared" si="2"/>
        <v>20189</v>
      </c>
      <c r="U31" s="706"/>
    </row>
    <row r="32" spans="1:21" s="310" customFormat="1" ht="24.75" customHeight="1" x14ac:dyDescent="0.35">
      <c r="A32" s="330">
        <v>18</v>
      </c>
      <c r="B32" s="331" t="s">
        <v>445</v>
      </c>
      <c r="C32" s="299">
        <v>1</v>
      </c>
      <c r="D32" s="299"/>
      <c r="E32" s="332" t="s">
        <v>845</v>
      </c>
      <c r="F32" s="301">
        <v>324</v>
      </c>
      <c r="G32" s="142">
        <v>23151</v>
      </c>
      <c r="H32" s="118">
        <v>5000</v>
      </c>
      <c r="I32" s="333"/>
      <c r="J32" s="333">
        <f t="shared" si="1"/>
        <v>28151</v>
      </c>
      <c r="K32" s="334">
        <f>G32+J32</f>
        <v>51302</v>
      </c>
      <c r="L32" s="335"/>
      <c r="M32" s="336"/>
      <c r="N32" s="336"/>
      <c r="O32" s="336"/>
      <c r="P32" s="337"/>
      <c r="Q32" s="338"/>
      <c r="R32" s="333"/>
      <c r="S32" s="339">
        <f t="shared" si="0"/>
        <v>0</v>
      </c>
      <c r="T32" s="706">
        <f t="shared" si="2"/>
        <v>28151</v>
      </c>
      <c r="U32" s="706"/>
    </row>
    <row r="33" spans="1:21" s="310" customFormat="1" ht="24.75" customHeight="1" x14ac:dyDescent="0.35">
      <c r="A33" s="330">
        <v>19</v>
      </c>
      <c r="B33" s="343" t="s">
        <v>446</v>
      </c>
      <c r="C33" s="299">
        <v>1</v>
      </c>
      <c r="D33" s="299"/>
      <c r="E33" s="332" t="s">
        <v>840</v>
      </c>
      <c r="F33" s="301">
        <v>457</v>
      </c>
      <c r="G33" s="142">
        <v>17253</v>
      </c>
      <c r="H33" s="118">
        <v>5000</v>
      </c>
      <c r="I33" s="333"/>
      <c r="J33" s="333">
        <f t="shared" si="1"/>
        <v>22253</v>
      </c>
      <c r="K33" s="334">
        <f>G33+J33</f>
        <v>39506</v>
      </c>
      <c r="L33" s="335"/>
      <c r="M33" s="336"/>
      <c r="N33" s="336"/>
      <c r="O33" s="336"/>
      <c r="P33" s="337"/>
      <c r="Q33" s="338"/>
      <c r="R33" s="333"/>
      <c r="S33" s="339">
        <f t="shared" si="0"/>
        <v>0</v>
      </c>
      <c r="T33" s="706">
        <f t="shared" si="2"/>
        <v>22253</v>
      </c>
      <c r="U33" s="706"/>
    </row>
    <row r="34" spans="1:21" s="310" customFormat="1" ht="24.75" customHeight="1" x14ac:dyDescent="0.35">
      <c r="A34" s="330">
        <v>20</v>
      </c>
      <c r="B34" s="343" t="s">
        <v>447</v>
      </c>
      <c r="C34" s="299">
        <v>1</v>
      </c>
      <c r="D34" s="299"/>
      <c r="E34" s="332" t="s">
        <v>842</v>
      </c>
      <c r="F34" s="301">
        <v>133</v>
      </c>
      <c r="G34" s="142">
        <v>12909</v>
      </c>
      <c r="H34" s="118">
        <v>5000</v>
      </c>
      <c r="I34" s="333"/>
      <c r="J34" s="333">
        <f t="shared" si="1"/>
        <v>17909</v>
      </c>
      <c r="K34" s="334">
        <f>G34+J34</f>
        <v>30818</v>
      </c>
      <c r="L34" s="335"/>
      <c r="M34" s="336"/>
      <c r="N34" s="336"/>
      <c r="O34" s="336"/>
      <c r="P34" s="337"/>
      <c r="Q34" s="338"/>
      <c r="R34" s="333"/>
      <c r="S34" s="339">
        <f t="shared" si="0"/>
        <v>0</v>
      </c>
      <c r="T34" s="706">
        <f t="shared" si="2"/>
        <v>17909</v>
      </c>
      <c r="U34" s="706"/>
    </row>
    <row r="35" spans="1:21" s="310" customFormat="1" ht="24.75" customHeight="1" x14ac:dyDescent="0.35">
      <c r="A35" s="330">
        <v>21</v>
      </c>
      <c r="B35" s="343" t="s">
        <v>448</v>
      </c>
      <c r="C35" s="299"/>
      <c r="D35" s="299">
        <v>1</v>
      </c>
      <c r="E35" s="332" t="s">
        <v>779</v>
      </c>
      <c r="F35" s="301">
        <v>1077</v>
      </c>
      <c r="G35" s="142">
        <v>31928</v>
      </c>
      <c r="H35" s="118">
        <v>5000</v>
      </c>
      <c r="I35" s="333"/>
      <c r="J35" s="333">
        <f t="shared" si="1"/>
        <v>36928</v>
      </c>
      <c r="K35" s="334">
        <f t="shared" ref="K35:K51" si="12">G35+J35</f>
        <v>68856</v>
      </c>
      <c r="L35" s="335"/>
      <c r="M35" s="336"/>
      <c r="N35" s="336"/>
      <c r="O35" s="336"/>
      <c r="P35" s="337"/>
      <c r="Q35" s="344"/>
      <c r="R35" s="333"/>
      <c r="S35" s="339">
        <f t="shared" si="0"/>
        <v>0</v>
      </c>
      <c r="T35" s="706">
        <f t="shared" si="2"/>
        <v>36928</v>
      </c>
      <c r="U35" s="706"/>
    </row>
    <row r="36" spans="1:21" s="342" customFormat="1" ht="24.75" customHeight="1" x14ac:dyDescent="0.35">
      <c r="A36" s="330">
        <v>22</v>
      </c>
      <c r="B36" s="331" t="s">
        <v>449</v>
      </c>
      <c r="C36" s="340">
        <v>1</v>
      </c>
      <c r="D36" s="340"/>
      <c r="E36" s="332" t="s">
        <v>650</v>
      </c>
      <c r="F36" s="345">
        <v>1349</v>
      </c>
      <c r="G36" s="142">
        <v>13494</v>
      </c>
      <c r="H36" s="118">
        <v>5000</v>
      </c>
      <c r="I36" s="341"/>
      <c r="J36" s="333">
        <f t="shared" si="1"/>
        <v>18494</v>
      </c>
      <c r="K36" s="304">
        <f t="shared" ref="K36" si="13">J36</f>
        <v>18494</v>
      </c>
      <c r="L36" s="305"/>
      <c r="M36" s="306"/>
      <c r="N36" s="306"/>
      <c r="O36" s="306"/>
      <c r="P36" s="307"/>
      <c r="Q36" s="308"/>
      <c r="R36" s="303"/>
      <c r="S36" s="309">
        <f t="shared" si="0"/>
        <v>0</v>
      </c>
      <c r="T36" s="706">
        <f t="shared" si="2"/>
        <v>18494</v>
      </c>
      <c r="U36" s="706"/>
    </row>
    <row r="37" spans="1:21" s="310" customFormat="1" ht="24.75" customHeight="1" x14ac:dyDescent="0.35">
      <c r="A37" s="330">
        <v>23</v>
      </c>
      <c r="B37" s="343" t="s">
        <v>450</v>
      </c>
      <c r="C37" s="299"/>
      <c r="D37" s="299">
        <v>1</v>
      </c>
      <c r="E37" s="332" t="s">
        <v>846</v>
      </c>
      <c r="F37" s="301">
        <v>159</v>
      </c>
      <c r="G37" s="142">
        <v>17098</v>
      </c>
      <c r="H37" s="118">
        <v>5000</v>
      </c>
      <c r="I37" s="333"/>
      <c r="J37" s="333">
        <f t="shared" si="1"/>
        <v>22098</v>
      </c>
      <c r="K37" s="334">
        <f t="shared" si="12"/>
        <v>39196</v>
      </c>
      <c r="L37" s="335"/>
      <c r="M37" s="336"/>
      <c r="N37" s="336"/>
      <c r="O37" s="336"/>
      <c r="P37" s="337"/>
      <c r="Q37" s="344"/>
      <c r="R37" s="333"/>
      <c r="S37" s="339">
        <f t="shared" ref="S37:S39" si="14">SUM(P37:P37,R37:R37)</f>
        <v>0</v>
      </c>
      <c r="T37" s="706">
        <f t="shared" si="2"/>
        <v>22098</v>
      </c>
      <c r="U37" s="706"/>
    </row>
    <row r="38" spans="1:21" s="310" customFormat="1" ht="24.75" customHeight="1" x14ac:dyDescent="0.35">
      <c r="A38" s="330">
        <v>24</v>
      </c>
      <c r="B38" s="343" t="s">
        <v>451</v>
      </c>
      <c r="C38" s="299">
        <v>1</v>
      </c>
      <c r="D38" s="299"/>
      <c r="E38" s="332" t="s">
        <v>847</v>
      </c>
      <c r="F38" s="301">
        <v>267</v>
      </c>
      <c r="G38" s="142">
        <v>13598</v>
      </c>
      <c r="H38" s="118">
        <v>5000</v>
      </c>
      <c r="I38" s="333"/>
      <c r="J38" s="333">
        <f t="shared" si="1"/>
        <v>18598</v>
      </c>
      <c r="K38" s="334">
        <f t="shared" si="12"/>
        <v>32196</v>
      </c>
      <c r="L38" s="335"/>
      <c r="M38" s="336"/>
      <c r="N38" s="336"/>
      <c r="O38" s="336"/>
      <c r="P38" s="337"/>
      <c r="Q38" s="344"/>
      <c r="R38" s="333"/>
      <c r="S38" s="339">
        <f t="shared" si="14"/>
        <v>0</v>
      </c>
      <c r="T38" s="706">
        <f t="shared" si="2"/>
        <v>18598</v>
      </c>
      <c r="U38" s="706"/>
    </row>
    <row r="39" spans="1:21" s="310" customFormat="1" ht="24.75" customHeight="1" x14ac:dyDescent="0.35">
      <c r="A39" s="330">
        <v>25</v>
      </c>
      <c r="B39" s="343" t="s">
        <v>452</v>
      </c>
      <c r="C39" s="299"/>
      <c r="D39" s="299">
        <v>1</v>
      </c>
      <c r="E39" s="332" t="s">
        <v>848</v>
      </c>
      <c r="F39" s="301">
        <v>265</v>
      </c>
      <c r="G39" s="142">
        <v>23674</v>
      </c>
      <c r="H39" s="118">
        <v>5000</v>
      </c>
      <c r="I39" s="333"/>
      <c r="J39" s="333">
        <f t="shared" si="1"/>
        <v>28674</v>
      </c>
      <c r="K39" s="334">
        <f t="shared" si="12"/>
        <v>52348</v>
      </c>
      <c r="L39" s="335"/>
      <c r="M39" s="336"/>
      <c r="N39" s="336"/>
      <c r="O39" s="336"/>
      <c r="P39" s="337"/>
      <c r="Q39" s="338"/>
      <c r="R39" s="333"/>
      <c r="S39" s="339">
        <f t="shared" si="14"/>
        <v>0</v>
      </c>
      <c r="T39" s="706">
        <f t="shared" si="2"/>
        <v>28674</v>
      </c>
      <c r="U39" s="706"/>
    </row>
    <row r="40" spans="1:21" s="310" customFormat="1" ht="24.75" customHeight="1" x14ac:dyDescent="0.35">
      <c r="A40" s="330">
        <v>26</v>
      </c>
      <c r="B40" s="343" t="s">
        <v>453</v>
      </c>
      <c r="C40" s="299"/>
      <c r="D40" s="299">
        <v>1</v>
      </c>
      <c r="E40" s="332" t="s">
        <v>849</v>
      </c>
      <c r="F40" s="301">
        <v>143</v>
      </c>
      <c r="G40" s="142">
        <v>20138</v>
      </c>
      <c r="H40" s="118">
        <v>5000</v>
      </c>
      <c r="I40" s="333"/>
      <c r="J40" s="333">
        <f t="shared" si="1"/>
        <v>25138</v>
      </c>
      <c r="K40" s="334">
        <f t="shared" si="12"/>
        <v>45276</v>
      </c>
      <c r="L40" s="335"/>
      <c r="M40" s="336"/>
      <c r="N40" s="336"/>
      <c r="O40" s="336"/>
      <c r="P40" s="337"/>
      <c r="Q40" s="338"/>
      <c r="R40" s="333"/>
      <c r="S40" s="339">
        <f>SUM(P40:P40,R40:R40)</f>
        <v>0</v>
      </c>
      <c r="T40" s="706">
        <f t="shared" si="2"/>
        <v>25138</v>
      </c>
      <c r="U40" s="706"/>
    </row>
    <row r="41" spans="1:21" s="310" customFormat="1" ht="24.75" customHeight="1" x14ac:dyDescent="0.35">
      <c r="A41" s="330">
        <v>27</v>
      </c>
      <c r="B41" s="343" t="s">
        <v>454</v>
      </c>
      <c r="C41" s="299"/>
      <c r="D41" s="299">
        <v>1</v>
      </c>
      <c r="E41" s="332" t="s">
        <v>789</v>
      </c>
      <c r="F41" s="301">
        <v>503</v>
      </c>
      <c r="G41" s="142">
        <v>17253</v>
      </c>
      <c r="H41" s="118">
        <v>5000</v>
      </c>
      <c r="I41" s="333"/>
      <c r="J41" s="333">
        <f t="shared" si="1"/>
        <v>22253</v>
      </c>
      <c r="K41" s="334">
        <f t="shared" si="12"/>
        <v>39506</v>
      </c>
      <c r="L41" s="335"/>
      <c r="M41" s="336"/>
      <c r="N41" s="336"/>
      <c r="O41" s="336"/>
      <c r="P41" s="337"/>
      <c r="Q41" s="344"/>
      <c r="R41" s="333"/>
      <c r="S41" s="339">
        <f t="shared" ref="S41:S44" si="15">SUM(P41:P41,R41:R41)</f>
        <v>0</v>
      </c>
      <c r="T41" s="706">
        <f t="shared" si="2"/>
        <v>22253</v>
      </c>
      <c r="U41" s="706"/>
    </row>
    <row r="42" spans="1:21" s="310" customFormat="1" ht="24.75" customHeight="1" x14ac:dyDescent="0.35">
      <c r="A42" s="330">
        <v>28</v>
      </c>
      <c r="B42" s="343" t="s">
        <v>455</v>
      </c>
      <c r="C42" s="299">
        <v>1</v>
      </c>
      <c r="D42" s="299"/>
      <c r="E42" s="332" t="s">
        <v>842</v>
      </c>
      <c r="F42" s="301">
        <v>269</v>
      </c>
      <c r="G42" s="142">
        <v>13009</v>
      </c>
      <c r="H42" s="118">
        <v>5000</v>
      </c>
      <c r="I42" s="333"/>
      <c r="J42" s="333">
        <f t="shared" si="1"/>
        <v>18009</v>
      </c>
      <c r="K42" s="334">
        <f t="shared" si="12"/>
        <v>31018</v>
      </c>
      <c r="L42" s="335"/>
      <c r="M42" s="336"/>
      <c r="N42" s="336"/>
      <c r="O42" s="336"/>
      <c r="P42" s="337"/>
      <c r="Q42" s="338"/>
      <c r="R42" s="333"/>
      <c r="S42" s="339">
        <f t="shared" si="15"/>
        <v>0</v>
      </c>
      <c r="T42" s="706">
        <f t="shared" si="2"/>
        <v>18009</v>
      </c>
      <c r="U42" s="706"/>
    </row>
    <row r="43" spans="1:21" s="310" customFormat="1" ht="24.75" customHeight="1" x14ac:dyDescent="0.35">
      <c r="A43" s="330">
        <v>29</v>
      </c>
      <c r="B43" s="343" t="s">
        <v>456</v>
      </c>
      <c r="C43" s="299"/>
      <c r="D43" s="299">
        <v>1</v>
      </c>
      <c r="E43" s="332" t="s">
        <v>850</v>
      </c>
      <c r="F43" s="301">
        <v>553</v>
      </c>
      <c r="G43" s="142">
        <v>23151</v>
      </c>
      <c r="H43" s="118">
        <v>5000</v>
      </c>
      <c r="I43" s="333"/>
      <c r="J43" s="333">
        <f t="shared" si="1"/>
        <v>28151</v>
      </c>
      <c r="K43" s="334">
        <f t="shared" si="12"/>
        <v>51302</v>
      </c>
      <c r="L43" s="335"/>
      <c r="M43" s="336"/>
      <c r="N43" s="336"/>
      <c r="O43" s="336"/>
      <c r="P43" s="337"/>
      <c r="Q43" s="344"/>
      <c r="R43" s="333"/>
      <c r="S43" s="339">
        <f t="shared" si="15"/>
        <v>0</v>
      </c>
      <c r="T43" s="706">
        <f t="shared" si="2"/>
        <v>28151</v>
      </c>
      <c r="U43" s="706"/>
    </row>
    <row r="44" spans="1:21" s="310" customFormat="1" ht="24.75" customHeight="1" x14ac:dyDescent="0.35">
      <c r="A44" s="330">
        <v>30</v>
      </c>
      <c r="B44" s="331" t="s">
        <v>457</v>
      </c>
      <c r="C44" s="299">
        <v>1</v>
      </c>
      <c r="D44" s="299"/>
      <c r="E44" s="332" t="s">
        <v>851</v>
      </c>
      <c r="F44" s="301">
        <v>521</v>
      </c>
      <c r="G44" s="142">
        <v>15189</v>
      </c>
      <c r="H44" s="118">
        <v>5000</v>
      </c>
      <c r="I44" s="333"/>
      <c r="J44" s="333">
        <f t="shared" si="1"/>
        <v>20189</v>
      </c>
      <c r="K44" s="334">
        <f t="shared" si="12"/>
        <v>35378</v>
      </c>
      <c r="L44" s="335"/>
      <c r="M44" s="336"/>
      <c r="N44" s="336"/>
      <c r="O44" s="336"/>
      <c r="P44" s="337"/>
      <c r="Q44" s="338"/>
      <c r="R44" s="333"/>
      <c r="S44" s="339">
        <f t="shared" si="15"/>
        <v>0</v>
      </c>
      <c r="T44" s="706">
        <f t="shared" si="2"/>
        <v>20189</v>
      </c>
      <c r="U44" s="706"/>
    </row>
    <row r="45" spans="1:21" s="310" customFormat="1" ht="24.75" customHeight="1" x14ac:dyDescent="0.35">
      <c r="A45" s="330">
        <v>31</v>
      </c>
      <c r="B45" s="343" t="s">
        <v>458</v>
      </c>
      <c r="C45" s="299">
        <v>1</v>
      </c>
      <c r="D45" s="299"/>
      <c r="E45" s="332" t="s">
        <v>842</v>
      </c>
      <c r="F45" s="301">
        <v>268</v>
      </c>
      <c r="G45" s="142">
        <v>13009</v>
      </c>
      <c r="H45" s="118">
        <v>5000</v>
      </c>
      <c r="I45" s="333"/>
      <c r="J45" s="333">
        <f t="shared" si="1"/>
        <v>18009</v>
      </c>
      <c r="K45" s="334">
        <f t="shared" si="12"/>
        <v>31018</v>
      </c>
      <c r="L45" s="335"/>
      <c r="M45" s="336"/>
      <c r="N45" s="336"/>
      <c r="O45" s="336"/>
      <c r="P45" s="337"/>
      <c r="Q45" s="338"/>
      <c r="R45" s="333"/>
      <c r="S45" s="339">
        <f>SUM(P45:P45,R45:R45)</f>
        <v>0</v>
      </c>
      <c r="T45" s="706">
        <f t="shared" si="2"/>
        <v>18009</v>
      </c>
      <c r="U45" s="706"/>
    </row>
    <row r="46" spans="1:21" s="310" customFormat="1" ht="24.75" customHeight="1" x14ac:dyDescent="0.35">
      <c r="A46" s="330">
        <v>32</v>
      </c>
      <c r="B46" s="343" t="s">
        <v>459</v>
      </c>
      <c r="C46" s="299"/>
      <c r="D46" s="299">
        <v>1</v>
      </c>
      <c r="E46" s="332" t="s">
        <v>852</v>
      </c>
      <c r="F46" s="301">
        <v>244</v>
      </c>
      <c r="G46" s="142">
        <v>41594</v>
      </c>
      <c r="H46" s="118">
        <v>5000</v>
      </c>
      <c r="I46" s="333"/>
      <c r="J46" s="333">
        <f t="shared" si="1"/>
        <v>46594</v>
      </c>
      <c r="K46" s="334">
        <f t="shared" si="12"/>
        <v>88188</v>
      </c>
      <c r="L46" s="335"/>
      <c r="M46" s="336"/>
      <c r="N46" s="336"/>
      <c r="O46" s="336"/>
      <c r="P46" s="337"/>
      <c r="Q46" s="338"/>
      <c r="R46" s="333"/>
      <c r="S46" s="339">
        <f t="shared" ref="S46" si="16">SUM(P46:P46,R46:R46)</f>
        <v>0</v>
      </c>
      <c r="T46" s="706">
        <f t="shared" si="2"/>
        <v>46594</v>
      </c>
      <c r="U46" s="706"/>
    </row>
    <row r="47" spans="1:21" s="342" customFormat="1" ht="24.75" customHeight="1" x14ac:dyDescent="0.35">
      <c r="A47" s="330">
        <v>33</v>
      </c>
      <c r="B47" s="331" t="s">
        <v>460</v>
      </c>
      <c r="C47" s="340">
        <v>1</v>
      </c>
      <c r="D47" s="340"/>
      <c r="E47" s="332" t="s">
        <v>853</v>
      </c>
      <c r="F47" s="345">
        <v>1921</v>
      </c>
      <c r="G47" s="142">
        <v>26818</v>
      </c>
      <c r="H47" s="118">
        <v>5000</v>
      </c>
      <c r="I47" s="341"/>
      <c r="J47" s="333">
        <f t="shared" si="1"/>
        <v>31818</v>
      </c>
      <c r="K47" s="304">
        <f>J47</f>
        <v>31818</v>
      </c>
      <c r="L47" s="305"/>
      <c r="M47" s="306"/>
      <c r="N47" s="306"/>
      <c r="O47" s="306"/>
      <c r="P47" s="307"/>
      <c r="Q47" s="308"/>
      <c r="R47" s="303"/>
      <c r="S47" s="309">
        <f>SUM(P47:P47,R47:R47)</f>
        <v>0</v>
      </c>
      <c r="T47" s="706">
        <f t="shared" si="2"/>
        <v>31818</v>
      </c>
      <c r="U47" s="706"/>
    </row>
    <row r="48" spans="1:21" s="310" customFormat="1" ht="24.75" customHeight="1" x14ac:dyDescent="0.35">
      <c r="A48" s="330">
        <v>34</v>
      </c>
      <c r="B48" s="343" t="s">
        <v>461</v>
      </c>
      <c r="C48" s="299"/>
      <c r="D48" s="299">
        <v>1</v>
      </c>
      <c r="E48" s="332" t="s">
        <v>854</v>
      </c>
      <c r="F48" s="301">
        <v>464</v>
      </c>
      <c r="G48" s="142">
        <v>41135</v>
      </c>
      <c r="H48" s="118">
        <v>5000</v>
      </c>
      <c r="I48" s="333"/>
      <c r="J48" s="333">
        <f t="shared" si="1"/>
        <v>46135</v>
      </c>
      <c r="K48" s="334">
        <f t="shared" si="12"/>
        <v>87270</v>
      </c>
      <c r="L48" s="335"/>
      <c r="M48" s="336"/>
      <c r="N48" s="336"/>
      <c r="O48" s="336"/>
      <c r="P48" s="337"/>
      <c r="Q48" s="338"/>
      <c r="R48" s="333"/>
      <c r="S48" s="339">
        <f>SUM(P48:P48,R48:R48)</f>
        <v>0</v>
      </c>
      <c r="T48" s="706">
        <f t="shared" si="2"/>
        <v>46135</v>
      </c>
      <c r="U48" s="706"/>
    </row>
    <row r="49" spans="1:22" s="421" customFormat="1" ht="24.75" customHeight="1" x14ac:dyDescent="0.35">
      <c r="A49" s="330">
        <v>35</v>
      </c>
      <c r="B49" s="444" t="s">
        <v>932</v>
      </c>
      <c r="C49" s="410">
        <v>1</v>
      </c>
      <c r="D49" s="410"/>
      <c r="E49" s="411" t="s">
        <v>779</v>
      </c>
      <c r="F49" s="412">
        <v>672</v>
      </c>
      <c r="G49" s="413">
        <v>31587</v>
      </c>
      <c r="H49" s="414">
        <v>5000</v>
      </c>
      <c r="I49" s="415"/>
      <c r="J49" s="415">
        <f t="shared" ref="J49" si="17">G49+H49</f>
        <v>36587</v>
      </c>
      <c r="K49" s="416">
        <f t="shared" ref="K49" si="18">G49+J49</f>
        <v>68174</v>
      </c>
      <c r="L49" s="417"/>
      <c r="M49" s="336"/>
      <c r="N49" s="336"/>
      <c r="O49" s="336"/>
      <c r="P49" s="418"/>
      <c r="Q49" s="419"/>
      <c r="R49" s="415"/>
      <c r="S49" s="420">
        <f>SUM(P49:P49,R49:R49)</f>
        <v>0</v>
      </c>
      <c r="T49" s="707">
        <f t="shared" ref="T49" si="19">J49-S49</f>
        <v>36587</v>
      </c>
      <c r="U49" s="707"/>
    </row>
    <row r="50" spans="1:22" s="310" customFormat="1" ht="24.75" customHeight="1" x14ac:dyDescent="0.35">
      <c r="A50" s="330">
        <v>36</v>
      </c>
      <c r="B50" s="343" t="s">
        <v>462</v>
      </c>
      <c r="C50" s="330">
        <v>1</v>
      </c>
      <c r="D50" s="330"/>
      <c r="E50" s="332" t="s">
        <v>855</v>
      </c>
      <c r="F50" s="301">
        <v>623</v>
      </c>
      <c r="G50" s="142">
        <v>41135</v>
      </c>
      <c r="H50" s="118">
        <v>5000</v>
      </c>
      <c r="I50" s="333"/>
      <c r="J50" s="333">
        <f t="shared" si="1"/>
        <v>46135</v>
      </c>
      <c r="K50" s="334">
        <f t="shared" si="12"/>
        <v>87270</v>
      </c>
      <c r="L50" s="335"/>
      <c r="M50" s="336"/>
      <c r="N50" s="336"/>
      <c r="O50" s="336"/>
      <c r="P50" s="337"/>
      <c r="Q50" s="338"/>
      <c r="R50" s="333"/>
      <c r="S50" s="339">
        <f t="shared" ref="S50:S51" si="20">SUM(P50:P50,R50:R50)</f>
        <v>0</v>
      </c>
      <c r="T50" s="706">
        <f t="shared" si="2"/>
        <v>46135</v>
      </c>
      <c r="U50" s="706"/>
    </row>
    <row r="51" spans="1:22" s="310" customFormat="1" ht="24.75" customHeight="1" x14ac:dyDescent="0.35">
      <c r="A51" s="330">
        <v>37</v>
      </c>
      <c r="B51" s="343" t="s">
        <v>463</v>
      </c>
      <c r="C51" s="299"/>
      <c r="D51" s="299">
        <v>1</v>
      </c>
      <c r="E51" s="332" t="s">
        <v>856</v>
      </c>
      <c r="F51" s="301">
        <v>491</v>
      </c>
      <c r="G51" s="142">
        <v>31928</v>
      </c>
      <c r="H51" s="118">
        <v>5000</v>
      </c>
      <c r="I51" s="333"/>
      <c r="J51" s="333">
        <f t="shared" si="1"/>
        <v>36928</v>
      </c>
      <c r="K51" s="334">
        <f t="shared" si="12"/>
        <v>68856</v>
      </c>
      <c r="L51" s="335"/>
      <c r="M51" s="336"/>
      <c r="N51" s="336"/>
      <c r="O51" s="336"/>
      <c r="P51" s="337"/>
      <c r="Q51" s="338"/>
      <c r="R51" s="333"/>
      <c r="S51" s="339">
        <f t="shared" si="20"/>
        <v>0</v>
      </c>
      <c r="T51" s="706">
        <f t="shared" si="2"/>
        <v>36928</v>
      </c>
      <c r="U51" s="706"/>
    </row>
    <row r="52" spans="1:22" s="310" customFormat="1" ht="24.75" customHeight="1" x14ac:dyDescent="0.35">
      <c r="A52" s="330">
        <v>38</v>
      </c>
      <c r="B52" s="343" t="s">
        <v>464</v>
      </c>
      <c r="C52" s="299">
        <v>1</v>
      </c>
      <c r="D52" s="299"/>
      <c r="E52" s="332" t="s">
        <v>789</v>
      </c>
      <c r="F52" s="301">
        <v>320</v>
      </c>
      <c r="G52" s="142">
        <v>17253</v>
      </c>
      <c r="H52" s="118">
        <v>5000</v>
      </c>
      <c r="I52" s="333"/>
      <c r="J52" s="333">
        <f t="shared" si="1"/>
        <v>22253</v>
      </c>
      <c r="K52" s="334">
        <f>G52+J52</f>
        <v>39506</v>
      </c>
      <c r="L52" s="335"/>
      <c r="M52" s="336"/>
      <c r="N52" s="336"/>
      <c r="O52" s="336"/>
      <c r="P52" s="337"/>
      <c r="Q52" s="338"/>
      <c r="R52" s="333"/>
      <c r="S52" s="339">
        <f>SUM(P52:P52,R52:R52)</f>
        <v>0</v>
      </c>
      <c r="T52" s="706">
        <f t="shared" si="2"/>
        <v>22253</v>
      </c>
      <c r="U52" s="706"/>
    </row>
    <row r="53" spans="1:22" s="310" customFormat="1" ht="24.75" customHeight="1" x14ac:dyDescent="0.35">
      <c r="A53" s="330">
        <v>39</v>
      </c>
      <c r="B53" s="343" t="s">
        <v>465</v>
      </c>
      <c r="C53" s="299"/>
      <c r="D53" s="299">
        <v>1</v>
      </c>
      <c r="E53" s="332" t="s">
        <v>857</v>
      </c>
      <c r="F53" s="301">
        <v>266</v>
      </c>
      <c r="G53" s="142">
        <v>41135</v>
      </c>
      <c r="H53" s="118">
        <v>5000</v>
      </c>
      <c r="I53" s="333"/>
      <c r="J53" s="333">
        <f t="shared" si="1"/>
        <v>46135</v>
      </c>
      <c r="K53" s="334">
        <f t="shared" ref="K53:K58" si="21">G53+J53</f>
        <v>87270</v>
      </c>
      <c r="L53" s="335"/>
      <c r="M53" s="336"/>
      <c r="N53" s="336"/>
      <c r="O53" s="336"/>
      <c r="P53" s="337"/>
      <c r="Q53" s="344"/>
      <c r="R53" s="333"/>
      <c r="S53" s="339">
        <f>SUM(P53:P53,R53:R53)</f>
        <v>0</v>
      </c>
      <c r="T53" s="706">
        <f t="shared" si="2"/>
        <v>46135</v>
      </c>
      <c r="U53" s="706"/>
    </row>
    <row r="54" spans="1:22" s="310" customFormat="1" ht="24.75" customHeight="1" x14ac:dyDescent="0.35">
      <c r="A54" s="330">
        <v>40</v>
      </c>
      <c r="B54" s="331" t="s">
        <v>466</v>
      </c>
      <c r="C54" s="299">
        <v>1</v>
      </c>
      <c r="D54" s="299"/>
      <c r="E54" s="332" t="s">
        <v>858</v>
      </c>
      <c r="F54" s="301">
        <v>196</v>
      </c>
      <c r="G54" s="142">
        <v>41135</v>
      </c>
      <c r="H54" s="118">
        <v>5000</v>
      </c>
      <c r="I54" s="333"/>
      <c r="J54" s="333">
        <f t="shared" si="1"/>
        <v>46135</v>
      </c>
      <c r="K54" s="334">
        <f t="shared" si="21"/>
        <v>87270</v>
      </c>
      <c r="L54" s="335"/>
      <c r="M54" s="336"/>
      <c r="N54" s="336"/>
      <c r="O54" s="336"/>
      <c r="P54" s="337"/>
      <c r="Q54" s="344"/>
      <c r="R54" s="333"/>
      <c r="S54" s="339">
        <f t="shared" ref="S54:S55" si="22">SUM(P54:P54,R54:R54)</f>
        <v>0</v>
      </c>
      <c r="T54" s="706">
        <f t="shared" si="2"/>
        <v>46135</v>
      </c>
      <c r="U54" s="706"/>
    </row>
    <row r="55" spans="1:22" s="310" customFormat="1" ht="24.75" customHeight="1" x14ac:dyDescent="0.35">
      <c r="A55" s="330">
        <v>41</v>
      </c>
      <c r="B55" s="343" t="s">
        <v>467</v>
      </c>
      <c r="C55" s="330">
        <v>1</v>
      </c>
      <c r="D55" s="330"/>
      <c r="E55" s="332" t="s">
        <v>859</v>
      </c>
      <c r="F55" s="301">
        <v>1476</v>
      </c>
      <c r="G55" s="142">
        <v>17098</v>
      </c>
      <c r="H55" s="118">
        <v>5000</v>
      </c>
      <c r="I55" s="333"/>
      <c r="J55" s="333">
        <f t="shared" si="1"/>
        <v>22098</v>
      </c>
      <c r="K55" s="334">
        <f t="shared" si="21"/>
        <v>39196</v>
      </c>
      <c r="L55" s="335"/>
      <c r="M55" s="336"/>
      <c r="N55" s="336"/>
      <c r="O55" s="336"/>
      <c r="P55" s="337"/>
      <c r="Q55" s="338"/>
      <c r="R55" s="333"/>
      <c r="S55" s="339">
        <f t="shared" si="22"/>
        <v>0</v>
      </c>
      <c r="T55" s="706">
        <f t="shared" si="2"/>
        <v>22098</v>
      </c>
      <c r="U55" s="706"/>
    </row>
    <row r="56" spans="1:22" s="310" customFormat="1" ht="24.75" customHeight="1" x14ac:dyDescent="0.35">
      <c r="A56" s="330">
        <v>42</v>
      </c>
      <c r="B56" s="331" t="s">
        <v>468</v>
      </c>
      <c r="C56" s="299">
        <v>1</v>
      </c>
      <c r="D56" s="299"/>
      <c r="E56" s="332" t="s">
        <v>860</v>
      </c>
      <c r="F56" s="301">
        <v>685</v>
      </c>
      <c r="G56" s="142">
        <v>23151</v>
      </c>
      <c r="H56" s="118">
        <v>5000</v>
      </c>
      <c r="I56" s="333"/>
      <c r="J56" s="333">
        <f t="shared" si="1"/>
        <v>28151</v>
      </c>
      <c r="K56" s="334">
        <f t="shared" si="21"/>
        <v>51302</v>
      </c>
      <c r="L56" s="335"/>
      <c r="M56" s="336"/>
      <c r="N56" s="336"/>
      <c r="O56" s="336"/>
      <c r="P56" s="337"/>
      <c r="Q56" s="338"/>
      <c r="R56" s="333"/>
      <c r="S56" s="339">
        <f>SUM(P56:P56,R56:R56)</f>
        <v>0</v>
      </c>
      <c r="T56" s="706">
        <f t="shared" si="2"/>
        <v>28151</v>
      </c>
      <c r="U56" s="706"/>
    </row>
    <row r="57" spans="1:22" s="310" customFormat="1" ht="24.75" customHeight="1" x14ac:dyDescent="0.35">
      <c r="A57" s="330">
        <v>43</v>
      </c>
      <c r="B57" s="331" t="s">
        <v>469</v>
      </c>
      <c r="C57" s="299"/>
      <c r="D57" s="299">
        <v>1</v>
      </c>
      <c r="E57" s="332" t="s">
        <v>663</v>
      </c>
      <c r="F57" s="301">
        <v>1421</v>
      </c>
      <c r="G57" s="142">
        <v>15189</v>
      </c>
      <c r="H57" s="118">
        <v>5000</v>
      </c>
      <c r="I57" s="333"/>
      <c r="J57" s="333">
        <f t="shared" si="1"/>
        <v>20189</v>
      </c>
      <c r="K57" s="334">
        <f t="shared" si="21"/>
        <v>35378</v>
      </c>
      <c r="L57" s="335"/>
      <c r="M57" s="336"/>
      <c r="N57" s="336"/>
      <c r="O57" s="336"/>
      <c r="P57" s="337"/>
      <c r="Q57" s="344"/>
      <c r="R57" s="333"/>
      <c r="S57" s="339">
        <f t="shared" ref="S57:S58" si="23">SUM(P57:P57,R57:R57)</f>
        <v>0</v>
      </c>
      <c r="T57" s="706">
        <f t="shared" si="2"/>
        <v>20189</v>
      </c>
      <c r="U57" s="706"/>
    </row>
    <row r="58" spans="1:22" s="310" customFormat="1" ht="24.75" customHeight="1" x14ac:dyDescent="0.35">
      <c r="A58" s="330">
        <v>44</v>
      </c>
      <c r="B58" s="343" t="s">
        <v>470</v>
      </c>
      <c r="C58" s="299">
        <v>1</v>
      </c>
      <c r="D58" s="299"/>
      <c r="E58" s="332" t="s">
        <v>650</v>
      </c>
      <c r="F58" s="301">
        <v>1255</v>
      </c>
      <c r="G58" s="142">
        <v>13494</v>
      </c>
      <c r="H58" s="118">
        <v>5000</v>
      </c>
      <c r="I58" s="333"/>
      <c r="J58" s="333">
        <f t="shared" si="1"/>
        <v>18494</v>
      </c>
      <c r="K58" s="334">
        <f t="shared" si="21"/>
        <v>31988</v>
      </c>
      <c r="L58" s="335"/>
      <c r="M58" s="336"/>
      <c r="N58" s="336"/>
      <c r="O58" s="336"/>
      <c r="P58" s="337"/>
      <c r="Q58" s="344"/>
      <c r="R58" s="333"/>
      <c r="S58" s="339">
        <f t="shared" si="23"/>
        <v>0</v>
      </c>
      <c r="T58" s="706">
        <f t="shared" si="2"/>
        <v>18494</v>
      </c>
      <c r="U58" s="706"/>
    </row>
    <row r="59" spans="1:22" s="314" customFormat="1" ht="9" customHeight="1" x14ac:dyDescent="0.35">
      <c r="A59" s="316"/>
      <c r="B59" s="347"/>
      <c r="C59" s="348"/>
      <c r="D59" s="348"/>
      <c r="E59" s="347"/>
      <c r="F59" s="348"/>
      <c r="G59" s="349"/>
      <c r="H59" s="350"/>
      <c r="I59" s="349"/>
      <c r="J59" s="333"/>
      <c r="K59" s="349"/>
      <c r="L59" s="318"/>
      <c r="N59" s="351"/>
      <c r="O59" s="351"/>
      <c r="P59" s="349"/>
      <c r="Q59" s="318"/>
      <c r="R59" s="352"/>
      <c r="S59" s="353"/>
      <c r="T59" s="706"/>
      <c r="U59" s="706"/>
      <c r="V59" s="318"/>
    </row>
    <row r="60" spans="1:22" s="314" customFormat="1" ht="24" customHeight="1" thickBot="1" x14ac:dyDescent="0.35">
      <c r="A60" s="316"/>
      <c r="B60" s="347"/>
      <c r="C60" s="354">
        <f>SUM(C15:C59)</f>
        <v>25</v>
      </c>
      <c r="D60" s="354">
        <f>SUM(D15:D59)</f>
        <v>19</v>
      </c>
      <c r="E60" s="347"/>
      <c r="F60" s="355" t="s">
        <v>35</v>
      </c>
      <c r="G60" s="356">
        <f t="shared" ref="G60:S60" si="24">SUM(G15:G59)</f>
        <v>1041804</v>
      </c>
      <c r="H60" s="356">
        <f t="shared" si="24"/>
        <v>220000</v>
      </c>
      <c r="I60" s="356">
        <f t="shared" si="24"/>
        <v>0</v>
      </c>
      <c r="J60" s="356">
        <f t="shared" si="24"/>
        <v>1261804</v>
      </c>
      <c r="K60" s="356">
        <f t="shared" si="24"/>
        <v>2225212</v>
      </c>
      <c r="L60" s="356">
        <f t="shared" si="24"/>
        <v>0</v>
      </c>
      <c r="M60" s="356">
        <f t="shared" si="24"/>
        <v>0</v>
      </c>
      <c r="N60" s="356">
        <f t="shared" si="24"/>
        <v>0</v>
      </c>
      <c r="O60" s="356">
        <f t="shared" si="24"/>
        <v>0</v>
      </c>
      <c r="P60" s="356">
        <f t="shared" si="24"/>
        <v>0</v>
      </c>
      <c r="Q60" s="356">
        <f t="shared" si="24"/>
        <v>0</v>
      </c>
      <c r="R60" s="356">
        <f t="shared" si="24"/>
        <v>0</v>
      </c>
      <c r="S60" s="356">
        <f t="shared" si="24"/>
        <v>0</v>
      </c>
      <c r="T60" s="641">
        <f>SUM(T15:U59)</f>
        <v>1261804</v>
      </c>
      <c r="U60" s="641"/>
      <c r="V60" s="318"/>
    </row>
    <row r="61" spans="1:22" s="314" customFormat="1" ht="18.75" customHeight="1" thickTop="1" thickBot="1" x14ac:dyDescent="0.35">
      <c r="A61" s="316"/>
      <c r="B61" s="318"/>
      <c r="C61" s="318"/>
      <c r="D61" s="318"/>
      <c r="E61" s="318"/>
      <c r="F61" s="318"/>
      <c r="G61" s="357"/>
      <c r="H61" s="357"/>
      <c r="I61" s="357"/>
      <c r="J61" s="357"/>
      <c r="K61" s="357"/>
      <c r="L61" s="357"/>
      <c r="M61" s="358"/>
      <c r="N61" s="358"/>
      <c r="O61" s="358"/>
      <c r="P61" s="357"/>
      <c r="Q61" s="357"/>
      <c r="R61" s="357"/>
      <c r="S61" s="357"/>
      <c r="T61" s="357"/>
      <c r="U61" s="357"/>
      <c r="V61" s="318"/>
    </row>
    <row r="62" spans="1:22" s="314" customFormat="1" ht="20.25" customHeight="1" thickBot="1" x14ac:dyDescent="0.35">
      <c r="A62" s="359" t="s">
        <v>9</v>
      </c>
      <c r="B62" s="360" t="s">
        <v>17</v>
      </c>
      <c r="C62" s="360"/>
      <c r="D62" s="360"/>
      <c r="E62" s="318"/>
      <c r="F62" s="318"/>
      <c r="G62" s="359" t="s">
        <v>11</v>
      </c>
      <c r="H62" s="320" t="s">
        <v>27</v>
      </c>
      <c r="I62" s="320" t="s">
        <v>63</v>
      </c>
      <c r="K62" s="318"/>
      <c r="L62" s="318"/>
      <c r="M62" s="318"/>
      <c r="N62" s="318"/>
      <c r="O62" s="318"/>
      <c r="P62" s="318"/>
      <c r="Q62" s="359" t="s">
        <v>10</v>
      </c>
      <c r="R62" s="642" t="s">
        <v>68</v>
      </c>
      <c r="S62" s="642"/>
      <c r="T62" s="642"/>
      <c r="U62" s="642"/>
      <c r="V62" s="361"/>
    </row>
    <row r="63" spans="1:22" s="314" customFormat="1" ht="20.25" customHeight="1" x14ac:dyDescent="0.3">
      <c r="A63" s="362"/>
      <c r="B63" s="360"/>
      <c r="C63" s="360"/>
      <c r="D63" s="360"/>
      <c r="E63" s="318"/>
      <c r="F63" s="318"/>
      <c r="G63" s="362"/>
      <c r="H63" s="320"/>
      <c r="K63" s="318"/>
      <c r="L63" s="318"/>
      <c r="M63" s="318"/>
      <c r="N63" s="318"/>
      <c r="O63" s="318"/>
      <c r="P63" s="318"/>
      <c r="Q63" s="362"/>
      <c r="R63" s="363"/>
      <c r="S63" s="363"/>
      <c r="T63" s="363"/>
      <c r="U63" s="363"/>
      <c r="V63" s="361"/>
    </row>
    <row r="64" spans="1:22" s="314" customFormat="1" ht="20.25" customHeight="1" x14ac:dyDescent="0.3">
      <c r="A64" s="643" t="s">
        <v>71</v>
      </c>
      <c r="B64" s="643"/>
      <c r="C64" s="364"/>
      <c r="D64" s="364"/>
      <c r="E64" s="365"/>
      <c r="F64" s="320"/>
      <c r="G64" s="643" t="s">
        <v>45</v>
      </c>
      <c r="H64" s="643"/>
      <c r="I64" s="643"/>
      <c r="J64" s="643"/>
      <c r="K64" s="320"/>
      <c r="L64" s="365"/>
      <c r="M64" s="320"/>
      <c r="N64" s="320"/>
      <c r="O64" s="320"/>
      <c r="P64" s="320"/>
      <c r="Q64" s="643" t="s">
        <v>39</v>
      </c>
      <c r="R64" s="643"/>
      <c r="S64" s="643"/>
      <c r="T64" s="320"/>
      <c r="U64" s="365"/>
      <c r="V64" s="318"/>
    </row>
    <row r="65" spans="1:23" s="314" customFormat="1" ht="20.25" customHeight="1" x14ac:dyDescent="0.3">
      <c r="A65" s="647" t="s">
        <v>37</v>
      </c>
      <c r="B65" s="647"/>
      <c r="C65" s="363"/>
      <c r="D65" s="363"/>
      <c r="E65" s="366" t="s">
        <v>16</v>
      </c>
      <c r="F65" s="366"/>
      <c r="G65" s="647" t="s">
        <v>38</v>
      </c>
      <c r="H65" s="647"/>
      <c r="I65" s="647"/>
      <c r="J65" s="647"/>
      <c r="L65" s="366" t="s">
        <v>16</v>
      </c>
      <c r="M65" s="366"/>
      <c r="N65" s="366"/>
      <c r="O65" s="366"/>
      <c r="P65" s="367"/>
      <c r="Q65" s="648" t="s">
        <v>40</v>
      </c>
      <c r="R65" s="648"/>
      <c r="S65" s="648"/>
      <c r="T65" s="368"/>
      <c r="U65" s="366" t="s">
        <v>16</v>
      </c>
      <c r="V65" s="368"/>
    </row>
    <row r="66" spans="1:23" s="314" customFormat="1" ht="20.25" customHeight="1" x14ac:dyDescent="0.3">
      <c r="A66" s="647" t="s">
        <v>18</v>
      </c>
      <c r="B66" s="647"/>
      <c r="C66" s="363"/>
      <c r="D66" s="363"/>
      <c r="F66" s="367"/>
      <c r="G66" s="649" t="s">
        <v>19</v>
      </c>
      <c r="H66" s="649"/>
      <c r="I66" s="649"/>
      <c r="J66" s="649"/>
      <c r="Q66" s="648" t="s">
        <v>28</v>
      </c>
      <c r="R66" s="648"/>
      <c r="S66" s="648"/>
      <c r="T66" s="368"/>
      <c r="U66" s="368"/>
      <c r="V66" s="368"/>
    </row>
    <row r="67" spans="1:23" s="314" customFormat="1" ht="20.25" customHeight="1" thickBot="1" x14ac:dyDescent="0.35">
      <c r="A67" s="318"/>
      <c r="B67" s="320"/>
      <c r="C67" s="320"/>
      <c r="D67" s="320"/>
      <c r="E67" s="320"/>
      <c r="F67" s="320"/>
      <c r="G67" s="320"/>
      <c r="H67" s="320"/>
      <c r="I67" s="320"/>
      <c r="J67" s="320"/>
      <c r="K67" s="320"/>
      <c r="L67" s="320"/>
      <c r="M67" s="320"/>
      <c r="N67" s="320"/>
      <c r="O67" s="320"/>
      <c r="P67" s="320"/>
      <c r="Q67" s="320"/>
      <c r="R67" s="320"/>
      <c r="T67" s="320"/>
      <c r="U67" s="318"/>
      <c r="V67" s="318"/>
      <c r="W67" s="644"/>
    </row>
    <row r="68" spans="1:23" s="314" customFormat="1" ht="18.75" customHeight="1" thickBot="1" x14ac:dyDescent="0.35">
      <c r="A68" s="359" t="s">
        <v>12</v>
      </c>
      <c r="B68" s="645" t="s">
        <v>29</v>
      </c>
      <c r="C68" s="645"/>
      <c r="D68" s="645"/>
      <c r="E68" s="645"/>
      <c r="F68" s="645"/>
      <c r="G68" s="359" t="s">
        <v>14</v>
      </c>
      <c r="H68" s="646" t="s">
        <v>67</v>
      </c>
      <c r="I68" s="646"/>
      <c r="J68" s="646"/>
      <c r="K68" s="646"/>
      <c r="L68" s="646"/>
      <c r="M68" s="369"/>
      <c r="N68" s="369"/>
      <c r="O68" s="369"/>
      <c r="Q68" s="359" t="s">
        <v>25</v>
      </c>
      <c r="T68" s="370"/>
      <c r="V68" s="318"/>
      <c r="W68" s="644"/>
    </row>
    <row r="69" spans="1:23" s="314" customFormat="1" ht="18.75" customHeight="1" x14ac:dyDescent="0.3">
      <c r="A69" s="318" t="s">
        <v>13</v>
      </c>
      <c r="B69" s="361"/>
      <c r="C69" s="361"/>
      <c r="D69" s="361"/>
      <c r="E69" s="361"/>
      <c r="F69" s="361"/>
      <c r="G69" s="361"/>
      <c r="H69" s="646"/>
      <c r="I69" s="646"/>
      <c r="J69" s="646"/>
      <c r="K69" s="646"/>
      <c r="L69" s="646"/>
      <c r="M69" s="369"/>
      <c r="N69" s="369"/>
      <c r="O69" s="369"/>
      <c r="T69" s="370"/>
      <c r="W69" s="644"/>
    </row>
    <row r="70" spans="1:23" s="314" customFormat="1" ht="15" customHeight="1" x14ac:dyDescent="0.3">
      <c r="A70" s="318"/>
      <c r="B70" s="320" t="s">
        <v>15</v>
      </c>
      <c r="C70" s="320"/>
      <c r="D70" s="320"/>
      <c r="E70" s="320"/>
      <c r="F70" s="320"/>
      <c r="G70" s="320"/>
      <c r="H70" s="320"/>
      <c r="I70" s="320"/>
      <c r="J70" s="367"/>
      <c r="K70" s="367"/>
      <c r="L70" s="367"/>
      <c r="M70" s="367"/>
      <c r="N70" s="367"/>
      <c r="O70" s="367"/>
      <c r="P70" s="367"/>
      <c r="S70" s="320" t="s">
        <v>22</v>
      </c>
      <c r="W70" s="644"/>
    </row>
    <row r="71" spans="1:23" s="314" customFormat="1" ht="16.5" customHeight="1" x14ac:dyDescent="0.3">
      <c r="A71" s="318"/>
      <c r="B71" s="320"/>
      <c r="C71" s="320"/>
      <c r="D71" s="320"/>
      <c r="E71" s="320"/>
      <c r="F71" s="320"/>
      <c r="G71" s="320"/>
      <c r="H71" s="320"/>
      <c r="I71" s="320"/>
      <c r="J71" s="320"/>
      <c r="K71" s="320"/>
      <c r="L71" s="320"/>
      <c r="M71" s="320"/>
      <c r="N71" s="320"/>
      <c r="O71" s="320"/>
      <c r="P71" s="320"/>
      <c r="S71" s="318" t="s">
        <v>23</v>
      </c>
      <c r="W71" s="644"/>
    </row>
    <row r="72" spans="1:23" s="314" customFormat="1" ht="15" customHeight="1" x14ac:dyDescent="0.3">
      <c r="A72" s="643" t="s">
        <v>41</v>
      </c>
      <c r="B72" s="643"/>
      <c r="C72" s="364"/>
      <c r="D72" s="364"/>
      <c r="E72" s="365"/>
      <c r="F72" s="320"/>
      <c r="G72" s="365"/>
      <c r="H72" s="365"/>
      <c r="I72" s="365"/>
      <c r="J72" s="371"/>
      <c r="L72" s="371"/>
      <c r="P72" s="320"/>
      <c r="Q72" s="320"/>
      <c r="R72" s="320"/>
      <c r="S72" s="320"/>
      <c r="V72" s="320"/>
      <c r="W72" s="644"/>
    </row>
    <row r="73" spans="1:23" s="314" customFormat="1" ht="15" customHeight="1" x14ac:dyDescent="0.3">
      <c r="A73" s="648" t="s">
        <v>42</v>
      </c>
      <c r="B73" s="648"/>
      <c r="C73" s="372"/>
      <c r="D73" s="372"/>
      <c r="E73" s="366" t="s">
        <v>16</v>
      </c>
      <c r="F73" s="366"/>
      <c r="G73" s="647" t="s">
        <v>20</v>
      </c>
      <c r="H73" s="647"/>
      <c r="I73" s="647"/>
      <c r="J73" s="647"/>
      <c r="L73" s="366" t="s">
        <v>16</v>
      </c>
      <c r="M73" s="366"/>
      <c r="N73" s="366"/>
      <c r="O73" s="366"/>
      <c r="P73" s="320"/>
      <c r="Q73" s="320"/>
      <c r="R73" s="320"/>
      <c r="V73" s="318"/>
      <c r="W73" s="373"/>
    </row>
    <row r="74" spans="1:23" s="314" customFormat="1" ht="15" customHeight="1" x14ac:dyDescent="0.3">
      <c r="A74" s="648" t="s">
        <v>30</v>
      </c>
      <c r="B74" s="648"/>
      <c r="C74" s="372"/>
      <c r="D74" s="372"/>
      <c r="E74" s="368"/>
      <c r="F74" s="320"/>
      <c r="G74" s="647" t="s">
        <v>21</v>
      </c>
      <c r="H74" s="647"/>
      <c r="I74" s="647"/>
      <c r="J74" s="647"/>
      <c r="P74" s="361"/>
      <c r="Q74" s="361"/>
      <c r="R74" s="361"/>
      <c r="S74" s="361"/>
      <c r="T74" s="320"/>
      <c r="U74" s="318"/>
      <c r="V74" s="318"/>
    </row>
    <row r="75" spans="1:23" x14ac:dyDescent="0.3">
      <c r="B75" s="374"/>
      <c r="C75" s="374"/>
      <c r="D75" s="374"/>
    </row>
    <row r="76" spans="1:23" ht="25.5" customHeight="1" x14ac:dyDescent="0.3">
      <c r="B76" s="375">
        <v>44403</v>
      </c>
    </row>
    <row r="77" spans="1:23" s="311" customFormat="1" ht="17.25" customHeight="1" x14ac:dyDescent="0.3">
      <c r="S77" s="668" t="s">
        <v>26</v>
      </c>
      <c r="T77" s="668"/>
      <c r="U77" s="668"/>
      <c r="V77" s="668"/>
    </row>
    <row r="78" spans="1:23" s="311" customFormat="1" ht="17.25" customHeight="1" x14ac:dyDescent="0.3">
      <c r="A78" s="669" t="s">
        <v>64</v>
      </c>
      <c r="B78" s="670"/>
      <c r="C78" s="670"/>
      <c r="D78" s="670"/>
      <c r="E78" s="670"/>
      <c r="F78" s="670"/>
      <c r="G78" s="670"/>
      <c r="H78" s="670"/>
      <c r="I78" s="670"/>
      <c r="J78" s="670"/>
      <c r="K78" s="670"/>
      <c r="L78" s="670"/>
      <c r="M78" s="670"/>
      <c r="N78" s="670"/>
      <c r="O78" s="670"/>
      <c r="P78" s="670"/>
      <c r="Q78" s="670"/>
      <c r="R78" s="670"/>
      <c r="S78" s="670"/>
      <c r="T78" s="670"/>
      <c r="U78" s="670"/>
      <c r="V78" s="312"/>
    </row>
    <row r="79" spans="1:23" s="311" customFormat="1" ht="17.25" customHeight="1" x14ac:dyDescent="0.3">
      <c r="A79" s="669" t="s">
        <v>65</v>
      </c>
      <c r="B79" s="670"/>
      <c r="C79" s="670"/>
      <c r="D79" s="670"/>
      <c r="E79" s="670"/>
      <c r="F79" s="670"/>
      <c r="G79" s="670"/>
      <c r="H79" s="670"/>
      <c r="I79" s="670"/>
      <c r="J79" s="670"/>
      <c r="K79" s="670"/>
      <c r="L79" s="670"/>
      <c r="M79" s="670"/>
      <c r="N79" s="670"/>
      <c r="O79" s="670"/>
      <c r="P79" s="670"/>
      <c r="Q79" s="670"/>
      <c r="R79" s="670"/>
      <c r="S79" s="670"/>
      <c r="T79" s="670"/>
      <c r="U79" s="670"/>
      <c r="V79" s="312"/>
    </row>
    <row r="80" spans="1:23" s="311" customFormat="1" ht="17.25" customHeight="1" x14ac:dyDescent="0.3">
      <c r="A80" s="669" t="s">
        <v>66</v>
      </c>
      <c r="B80" s="670"/>
      <c r="C80" s="670"/>
      <c r="D80" s="670"/>
      <c r="E80" s="670"/>
      <c r="F80" s="670"/>
      <c r="G80" s="670"/>
      <c r="H80" s="670"/>
      <c r="I80" s="670"/>
      <c r="J80" s="670"/>
      <c r="K80" s="670"/>
      <c r="L80" s="670"/>
      <c r="M80" s="670"/>
      <c r="N80" s="670"/>
      <c r="O80" s="670"/>
      <c r="P80" s="670"/>
      <c r="Q80" s="670"/>
      <c r="R80" s="670"/>
      <c r="S80" s="670"/>
      <c r="T80" s="670"/>
      <c r="U80" s="670"/>
      <c r="V80" s="312"/>
    </row>
    <row r="81" spans="1:23" s="314" customFormat="1" ht="18" customHeight="1" x14ac:dyDescent="0.3">
      <c r="A81" s="671" t="s">
        <v>993</v>
      </c>
      <c r="B81" s="671"/>
      <c r="C81" s="671"/>
      <c r="D81" s="671"/>
      <c r="E81" s="671"/>
      <c r="F81" s="671"/>
      <c r="G81" s="671"/>
      <c r="H81" s="671"/>
      <c r="I81" s="671"/>
      <c r="J81" s="671"/>
      <c r="K81" s="671"/>
      <c r="L81" s="671"/>
      <c r="M81" s="671"/>
      <c r="N81" s="671"/>
      <c r="O81" s="671"/>
      <c r="P81" s="671"/>
      <c r="Q81" s="671"/>
      <c r="R81" s="671"/>
      <c r="S81" s="671"/>
      <c r="T81" s="671"/>
      <c r="U81" s="671"/>
      <c r="V81" s="313"/>
    </row>
    <row r="82" spans="1:23" s="314" customFormat="1" ht="16.5" customHeight="1" x14ac:dyDescent="0.3">
      <c r="A82" s="672" t="s">
        <v>900</v>
      </c>
      <c r="B82" s="672"/>
      <c r="C82" s="672"/>
      <c r="D82" s="672"/>
      <c r="E82" s="672"/>
      <c r="F82" s="672"/>
      <c r="G82" s="672"/>
      <c r="H82" s="672"/>
      <c r="I82" s="672"/>
      <c r="J82" s="672"/>
      <c r="K82" s="672"/>
      <c r="L82" s="672"/>
      <c r="M82" s="672"/>
      <c r="N82" s="672"/>
      <c r="O82" s="672"/>
      <c r="P82" s="672"/>
      <c r="Q82" s="672"/>
      <c r="R82" s="672"/>
      <c r="S82" s="672"/>
      <c r="T82" s="672"/>
      <c r="U82" s="672"/>
      <c r="V82" s="315"/>
    </row>
    <row r="83" spans="1:23" s="314" customFormat="1" ht="8.25" customHeight="1" x14ac:dyDescent="0.3">
      <c r="A83" s="316"/>
      <c r="B83" s="316"/>
      <c r="C83" s="316"/>
      <c r="D83" s="316"/>
      <c r="E83" s="316"/>
      <c r="F83" s="316"/>
      <c r="G83" s="316"/>
      <c r="H83" s="316"/>
      <c r="I83" s="316"/>
      <c r="J83" s="316"/>
      <c r="K83" s="316"/>
      <c r="L83" s="316"/>
      <c r="M83" s="316"/>
      <c r="N83" s="316"/>
      <c r="O83" s="316"/>
      <c r="P83" s="316"/>
      <c r="Q83" s="316"/>
      <c r="R83" s="316"/>
      <c r="S83" s="316"/>
      <c r="T83" s="316"/>
      <c r="U83" s="316"/>
      <c r="V83" s="316"/>
    </row>
    <row r="84" spans="1:23" s="314" customFormat="1" x14ac:dyDescent="0.3">
      <c r="A84" s="317" t="s">
        <v>33</v>
      </c>
      <c r="B84" s="317" t="s">
        <v>31</v>
      </c>
      <c r="C84" s="317"/>
      <c r="D84" s="317"/>
      <c r="E84" s="317"/>
      <c r="F84" s="317"/>
      <c r="G84" s="317"/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T84" s="317"/>
      <c r="U84" s="317"/>
      <c r="V84" s="317"/>
    </row>
    <row r="85" spans="1:23" s="314" customFormat="1" x14ac:dyDescent="0.3">
      <c r="A85" s="317" t="s">
        <v>34</v>
      </c>
      <c r="B85" s="318" t="s">
        <v>56</v>
      </c>
      <c r="C85" s="318"/>
      <c r="D85" s="318"/>
      <c r="E85" s="318"/>
      <c r="F85" s="318"/>
      <c r="G85" s="318"/>
      <c r="H85" s="318"/>
      <c r="I85" s="318"/>
      <c r="J85" s="318"/>
      <c r="K85" s="318"/>
      <c r="L85" s="318"/>
      <c r="M85" s="318"/>
      <c r="N85" s="318"/>
      <c r="O85" s="318"/>
      <c r="P85" s="318"/>
      <c r="Q85" s="318"/>
      <c r="R85" s="319"/>
      <c r="T85" s="319"/>
      <c r="U85" s="318"/>
      <c r="V85" s="318"/>
    </row>
    <row r="86" spans="1:23" s="314" customFormat="1" ht="22.5" customHeight="1" x14ac:dyDescent="0.3">
      <c r="A86" s="320" t="s">
        <v>0</v>
      </c>
      <c r="B86" s="320"/>
      <c r="C86" s="320"/>
      <c r="D86" s="320"/>
      <c r="E86" s="320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  <c r="Q86" s="320"/>
      <c r="R86" s="320"/>
      <c r="S86" s="318"/>
      <c r="T86" s="318"/>
      <c r="U86" s="318"/>
    </row>
    <row r="87" spans="1:23" s="314" customFormat="1" ht="9" customHeight="1" thickBot="1" x14ac:dyDescent="0.35">
      <c r="A87" s="318"/>
      <c r="B87" s="318"/>
      <c r="C87" s="318"/>
      <c r="D87" s="318"/>
      <c r="E87" s="318"/>
      <c r="F87" s="318"/>
      <c r="G87" s="318"/>
      <c r="H87" s="318"/>
      <c r="I87" s="318"/>
      <c r="J87" s="318"/>
      <c r="K87" s="318"/>
      <c r="L87" s="318"/>
      <c r="M87" s="318"/>
      <c r="N87" s="318"/>
      <c r="O87" s="318"/>
      <c r="P87" s="318"/>
      <c r="Q87" s="318"/>
      <c r="R87" s="318"/>
      <c r="S87" s="318"/>
      <c r="T87" s="318"/>
      <c r="U87" s="318"/>
      <c r="V87" s="318"/>
    </row>
    <row r="88" spans="1:23" ht="24" customHeight="1" thickBot="1" x14ac:dyDescent="0.35">
      <c r="A88" s="673" t="s">
        <v>5</v>
      </c>
      <c r="B88" s="709" t="s">
        <v>1</v>
      </c>
      <c r="C88" s="712" t="s">
        <v>43</v>
      </c>
      <c r="D88" s="715" t="s">
        <v>25</v>
      </c>
      <c r="E88" s="718" t="s">
        <v>2</v>
      </c>
      <c r="F88" s="665" t="s">
        <v>6</v>
      </c>
      <c r="G88" s="692" t="s">
        <v>3</v>
      </c>
      <c r="H88" s="694"/>
      <c r="I88" s="694"/>
      <c r="J88" s="694"/>
      <c r="K88" s="696"/>
      <c r="L88" s="692" t="s">
        <v>24</v>
      </c>
      <c r="M88" s="693"/>
      <c r="N88" s="693"/>
      <c r="O88" s="693"/>
      <c r="P88" s="694"/>
      <c r="Q88" s="695"/>
      <c r="R88" s="695"/>
      <c r="S88" s="696"/>
      <c r="T88" s="697" t="s">
        <v>7</v>
      </c>
      <c r="U88" s="698"/>
      <c r="V88" s="685" t="s">
        <v>8</v>
      </c>
      <c r="W88" s="321"/>
    </row>
    <row r="89" spans="1:23" ht="19.5" customHeight="1" x14ac:dyDescent="0.3">
      <c r="A89" s="674"/>
      <c r="B89" s="710"/>
      <c r="C89" s="713"/>
      <c r="D89" s="716"/>
      <c r="E89" s="719"/>
      <c r="F89" s="666"/>
      <c r="G89" s="656" t="s">
        <v>70</v>
      </c>
      <c r="H89" s="650" t="s">
        <v>893</v>
      </c>
      <c r="I89" s="652" t="s">
        <v>894</v>
      </c>
      <c r="J89" s="654" t="s">
        <v>70</v>
      </c>
      <c r="K89" s="656" t="s">
        <v>4</v>
      </c>
      <c r="L89" s="658"/>
      <c r="M89" s="323"/>
      <c r="N89" s="323"/>
      <c r="O89" s="323"/>
      <c r="P89" s="324"/>
      <c r="Q89" s="660"/>
      <c r="R89" s="325"/>
      <c r="S89" s="662"/>
      <c r="T89" s="699"/>
      <c r="U89" s="700"/>
      <c r="V89" s="686"/>
      <c r="W89" s="326"/>
    </row>
    <row r="90" spans="1:23" ht="37.5" customHeight="1" thickBot="1" x14ac:dyDescent="0.35">
      <c r="A90" s="675"/>
      <c r="B90" s="711"/>
      <c r="C90" s="714"/>
      <c r="D90" s="717"/>
      <c r="E90" s="655"/>
      <c r="F90" s="667"/>
      <c r="G90" s="657"/>
      <c r="H90" s="651"/>
      <c r="I90" s="653"/>
      <c r="J90" s="655"/>
      <c r="K90" s="657"/>
      <c r="L90" s="659"/>
      <c r="M90" s="327"/>
      <c r="N90" s="327"/>
      <c r="O90" s="327"/>
      <c r="P90" s="328"/>
      <c r="Q90" s="661"/>
      <c r="R90" s="329"/>
      <c r="S90" s="663"/>
      <c r="T90" s="701"/>
      <c r="U90" s="702"/>
      <c r="V90" s="687"/>
      <c r="W90" s="326"/>
    </row>
    <row r="91" spans="1:23" s="314" customFormat="1" ht="24" customHeight="1" thickBot="1" x14ac:dyDescent="0.35">
      <c r="A91" s="316"/>
      <c r="B91" s="347"/>
      <c r="C91" s="354">
        <f>SUM(C31:C47)</f>
        <v>9</v>
      </c>
      <c r="D91" s="354">
        <f>SUM(D31:D47)</f>
        <v>8</v>
      </c>
      <c r="E91" s="347"/>
      <c r="F91" s="664" t="s">
        <v>35</v>
      </c>
      <c r="G91" s="664"/>
      <c r="H91" s="664"/>
      <c r="I91" s="664"/>
      <c r="J91" s="356">
        <f>SUM(J18:J47)</f>
        <v>802998</v>
      </c>
      <c r="K91" s="356">
        <f t="shared" ref="K91:S91" si="25">SUM(K31:K47)</f>
        <v>706409</v>
      </c>
      <c r="L91" s="356">
        <f t="shared" si="25"/>
        <v>0</v>
      </c>
      <c r="M91" s="356">
        <f t="shared" si="25"/>
        <v>0</v>
      </c>
      <c r="N91" s="356">
        <f t="shared" si="25"/>
        <v>0</v>
      </c>
      <c r="O91" s="356">
        <f t="shared" si="25"/>
        <v>0</v>
      </c>
      <c r="P91" s="356">
        <f t="shared" si="25"/>
        <v>0</v>
      </c>
      <c r="Q91" s="356">
        <f t="shared" si="25"/>
        <v>0</v>
      </c>
      <c r="R91" s="356">
        <f t="shared" si="25"/>
        <v>0</v>
      </c>
      <c r="S91" s="356">
        <f t="shared" si="25"/>
        <v>0</v>
      </c>
      <c r="T91" s="641">
        <f>SUM(T18:V47)</f>
        <v>802998</v>
      </c>
      <c r="U91" s="641"/>
      <c r="V91" s="318"/>
    </row>
    <row r="92" spans="1:23" s="314" customFormat="1" ht="18.75" customHeight="1" thickTop="1" thickBot="1" x14ac:dyDescent="0.35">
      <c r="A92" s="316"/>
      <c r="B92" s="318"/>
      <c r="C92" s="318"/>
      <c r="D92" s="318"/>
      <c r="E92" s="318"/>
      <c r="F92" s="318"/>
      <c r="G92" s="357"/>
      <c r="H92" s="357"/>
      <c r="I92" s="357"/>
      <c r="J92" s="357"/>
      <c r="K92" s="357"/>
      <c r="L92" s="357"/>
      <c r="M92" s="358"/>
      <c r="N92" s="358"/>
      <c r="O92" s="358"/>
      <c r="P92" s="357"/>
      <c r="Q92" s="357"/>
      <c r="R92" s="357"/>
      <c r="S92" s="357"/>
      <c r="T92" s="357"/>
      <c r="U92" s="357"/>
      <c r="V92" s="318"/>
    </row>
    <row r="93" spans="1:23" s="314" customFormat="1" ht="20.25" customHeight="1" thickBot="1" x14ac:dyDescent="0.35">
      <c r="A93" s="359" t="s">
        <v>9</v>
      </c>
      <c r="B93" s="360" t="s">
        <v>17</v>
      </c>
      <c r="C93" s="360"/>
      <c r="D93" s="360"/>
      <c r="E93" s="318"/>
      <c r="F93" s="318"/>
      <c r="G93" s="359" t="s">
        <v>11</v>
      </c>
      <c r="H93" s="320" t="s">
        <v>27</v>
      </c>
      <c r="I93" s="320" t="s">
        <v>63</v>
      </c>
      <c r="K93" s="318"/>
      <c r="L93" s="318"/>
      <c r="M93" s="318"/>
      <c r="N93" s="318"/>
      <c r="O93" s="318"/>
      <c r="P93" s="318"/>
      <c r="Q93" s="359" t="s">
        <v>10</v>
      </c>
      <c r="R93" s="642" t="s">
        <v>68</v>
      </c>
      <c r="S93" s="642"/>
      <c r="T93" s="642"/>
      <c r="U93" s="642"/>
      <c r="V93" s="361"/>
    </row>
    <row r="94" spans="1:23" s="314" customFormat="1" ht="20.25" customHeight="1" x14ac:dyDescent="0.3">
      <c r="A94" s="362"/>
      <c r="B94" s="360"/>
      <c r="C94" s="360"/>
      <c r="D94" s="360"/>
      <c r="E94" s="318"/>
      <c r="F94" s="318"/>
      <c r="G94" s="362"/>
      <c r="H94" s="320"/>
      <c r="K94" s="318"/>
      <c r="L94" s="318"/>
      <c r="M94" s="318"/>
      <c r="N94" s="318"/>
      <c r="O94" s="318"/>
      <c r="P94" s="318"/>
      <c r="Q94" s="362"/>
      <c r="R94" s="363"/>
      <c r="S94" s="363"/>
      <c r="T94" s="363"/>
      <c r="U94" s="363"/>
      <c r="V94" s="361"/>
    </row>
    <row r="95" spans="1:23" s="314" customFormat="1" ht="20.25" customHeight="1" x14ac:dyDescent="0.3">
      <c r="A95" s="643" t="s">
        <v>71</v>
      </c>
      <c r="B95" s="643"/>
      <c r="C95" s="364"/>
      <c r="D95" s="364"/>
      <c r="E95" s="365"/>
      <c r="F95" s="320"/>
      <c r="G95" s="643" t="s">
        <v>45</v>
      </c>
      <c r="H95" s="643"/>
      <c r="I95" s="643"/>
      <c r="J95" s="643"/>
      <c r="K95" s="320"/>
      <c r="L95" s="365"/>
      <c r="M95" s="320"/>
      <c r="N95" s="320"/>
      <c r="O95" s="320"/>
      <c r="P95" s="320"/>
      <c r="Q95" s="643" t="s">
        <v>39</v>
      </c>
      <c r="R95" s="643"/>
      <c r="S95" s="643"/>
      <c r="T95" s="320"/>
      <c r="U95" s="365"/>
      <c r="V95" s="318"/>
    </row>
    <row r="96" spans="1:23" s="314" customFormat="1" ht="20.25" customHeight="1" x14ac:dyDescent="0.3">
      <c r="A96" s="647" t="s">
        <v>37</v>
      </c>
      <c r="B96" s="647"/>
      <c r="C96" s="363"/>
      <c r="D96" s="363"/>
      <c r="E96" s="366" t="s">
        <v>16</v>
      </c>
      <c r="F96" s="366"/>
      <c r="G96" s="647" t="s">
        <v>38</v>
      </c>
      <c r="H96" s="647"/>
      <c r="I96" s="647"/>
      <c r="J96" s="647"/>
      <c r="L96" s="366" t="s">
        <v>16</v>
      </c>
      <c r="M96" s="366"/>
      <c r="N96" s="366"/>
      <c r="O96" s="366"/>
      <c r="P96" s="367"/>
      <c r="Q96" s="648" t="s">
        <v>40</v>
      </c>
      <c r="R96" s="648"/>
      <c r="S96" s="648"/>
      <c r="T96" s="368"/>
      <c r="U96" s="366" t="s">
        <v>16</v>
      </c>
      <c r="V96" s="368"/>
    </row>
    <row r="97" spans="1:23" s="314" customFormat="1" ht="20.25" customHeight="1" x14ac:dyDescent="0.3">
      <c r="A97" s="647" t="s">
        <v>18</v>
      </c>
      <c r="B97" s="647"/>
      <c r="C97" s="363"/>
      <c r="D97" s="363"/>
      <c r="F97" s="367"/>
      <c r="G97" s="649" t="s">
        <v>19</v>
      </c>
      <c r="H97" s="649"/>
      <c r="I97" s="649"/>
      <c r="J97" s="649"/>
      <c r="Q97" s="648" t="s">
        <v>28</v>
      </c>
      <c r="R97" s="648"/>
      <c r="S97" s="648"/>
      <c r="T97" s="368"/>
      <c r="U97" s="368"/>
      <c r="V97" s="368"/>
    </row>
    <row r="98" spans="1:23" s="314" customFormat="1" ht="20.25" customHeight="1" thickBot="1" x14ac:dyDescent="0.35">
      <c r="A98" s="318"/>
      <c r="B98" s="320"/>
      <c r="C98" s="320"/>
      <c r="D98" s="320"/>
      <c r="E98" s="320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  <c r="Q98" s="320"/>
      <c r="R98" s="320"/>
      <c r="T98" s="320"/>
      <c r="U98" s="318"/>
      <c r="V98" s="318"/>
      <c r="W98" s="644"/>
    </row>
    <row r="99" spans="1:23" s="314" customFormat="1" ht="18.75" customHeight="1" thickBot="1" x14ac:dyDescent="0.35">
      <c r="A99" s="359" t="s">
        <v>12</v>
      </c>
      <c r="B99" s="645" t="s">
        <v>29</v>
      </c>
      <c r="C99" s="645"/>
      <c r="D99" s="645"/>
      <c r="E99" s="645"/>
      <c r="F99" s="645"/>
      <c r="G99" s="359" t="s">
        <v>14</v>
      </c>
      <c r="H99" s="646" t="s">
        <v>67</v>
      </c>
      <c r="I99" s="646"/>
      <c r="J99" s="646"/>
      <c r="K99" s="646"/>
      <c r="L99" s="646"/>
      <c r="M99" s="369"/>
      <c r="N99" s="369"/>
      <c r="O99" s="369"/>
      <c r="Q99" s="359" t="s">
        <v>25</v>
      </c>
      <c r="T99" s="370"/>
      <c r="V99" s="318"/>
      <c r="W99" s="644"/>
    </row>
    <row r="100" spans="1:23" s="314" customFormat="1" ht="18.75" customHeight="1" x14ac:dyDescent="0.3">
      <c r="A100" s="318" t="s">
        <v>13</v>
      </c>
      <c r="B100" s="361"/>
      <c r="C100" s="361"/>
      <c r="D100" s="361"/>
      <c r="E100" s="361"/>
      <c r="F100" s="361"/>
      <c r="G100" s="361"/>
      <c r="H100" s="646"/>
      <c r="I100" s="646"/>
      <c r="J100" s="646"/>
      <c r="K100" s="646"/>
      <c r="L100" s="646"/>
      <c r="M100" s="369"/>
      <c r="N100" s="369"/>
      <c r="O100" s="369"/>
      <c r="T100" s="370"/>
      <c r="W100" s="644"/>
    </row>
    <row r="101" spans="1:23" s="314" customFormat="1" ht="15" customHeight="1" x14ac:dyDescent="0.3">
      <c r="A101" s="318"/>
      <c r="B101" s="320" t="s">
        <v>15</v>
      </c>
      <c r="C101" s="320"/>
      <c r="D101" s="320"/>
      <c r="E101" s="320"/>
      <c r="F101" s="320"/>
      <c r="G101" s="320"/>
      <c r="H101" s="320"/>
      <c r="I101" s="320"/>
      <c r="J101" s="367"/>
      <c r="K101" s="367"/>
      <c r="L101" s="367"/>
      <c r="M101" s="367"/>
      <c r="N101" s="367"/>
      <c r="O101" s="367"/>
      <c r="P101" s="367"/>
      <c r="S101" s="320" t="s">
        <v>22</v>
      </c>
      <c r="W101" s="644"/>
    </row>
    <row r="102" spans="1:23" s="314" customFormat="1" ht="16.5" customHeight="1" x14ac:dyDescent="0.3">
      <c r="A102" s="318"/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  <c r="S102" s="318" t="s">
        <v>23</v>
      </c>
      <c r="W102" s="644"/>
    </row>
    <row r="103" spans="1:23" s="314" customFormat="1" ht="15" customHeight="1" x14ac:dyDescent="0.3">
      <c r="A103" s="643" t="s">
        <v>41</v>
      </c>
      <c r="B103" s="643"/>
      <c r="C103" s="364"/>
      <c r="D103" s="364"/>
      <c r="E103" s="365"/>
      <c r="F103" s="320"/>
      <c r="G103" s="365"/>
      <c r="H103" s="365"/>
      <c r="I103" s="365"/>
      <c r="J103" s="371"/>
      <c r="L103" s="371"/>
      <c r="P103" s="320"/>
      <c r="Q103" s="320"/>
      <c r="R103" s="320"/>
      <c r="S103" s="320"/>
      <c r="V103" s="320"/>
      <c r="W103" s="644"/>
    </row>
    <row r="104" spans="1:23" s="314" customFormat="1" ht="15" customHeight="1" x14ac:dyDescent="0.3">
      <c r="A104" s="648" t="s">
        <v>42</v>
      </c>
      <c r="B104" s="648"/>
      <c r="C104" s="372"/>
      <c r="D104" s="372"/>
      <c r="E104" s="366" t="s">
        <v>16</v>
      </c>
      <c r="F104" s="366"/>
      <c r="G104" s="647" t="s">
        <v>20</v>
      </c>
      <c r="H104" s="647"/>
      <c r="I104" s="647"/>
      <c r="J104" s="647"/>
      <c r="L104" s="366" t="s">
        <v>16</v>
      </c>
      <c r="M104" s="366"/>
      <c r="N104" s="366"/>
      <c r="O104" s="366"/>
      <c r="P104" s="320"/>
      <c r="Q104" s="320"/>
      <c r="R104" s="320"/>
      <c r="V104" s="318"/>
      <c r="W104" s="373"/>
    </row>
    <row r="105" spans="1:23" s="314" customFormat="1" ht="15" customHeight="1" x14ac:dyDescent="0.3">
      <c r="A105" s="648" t="s">
        <v>30</v>
      </c>
      <c r="B105" s="648"/>
      <c r="C105" s="372"/>
      <c r="D105" s="372"/>
      <c r="E105" s="368"/>
      <c r="F105" s="320"/>
      <c r="G105" s="647" t="s">
        <v>21</v>
      </c>
      <c r="H105" s="647"/>
      <c r="I105" s="647"/>
      <c r="J105" s="647"/>
      <c r="P105" s="361"/>
      <c r="Q105" s="361"/>
      <c r="R105" s="361"/>
      <c r="S105" s="361"/>
      <c r="T105" s="320"/>
      <c r="U105" s="318"/>
      <c r="V105" s="318"/>
    </row>
    <row r="106" spans="1:23" s="389" customFormat="1" ht="27" customHeight="1" x14ac:dyDescent="0.35">
      <c r="A106" s="376"/>
      <c r="B106" s="377"/>
      <c r="C106" s="378"/>
      <c r="D106" s="378"/>
      <c r="E106" s="379"/>
      <c r="F106" s="376"/>
      <c r="G106" s="380"/>
      <c r="H106" s="381"/>
      <c r="I106" s="380"/>
      <c r="J106" s="380"/>
      <c r="K106" s="382"/>
      <c r="L106" s="383"/>
      <c r="M106" s="384"/>
      <c r="N106" s="384"/>
      <c r="O106" s="384"/>
      <c r="P106" s="385"/>
      <c r="Q106" s="386"/>
      <c r="R106" s="380"/>
      <c r="S106" s="387"/>
      <c r="T106" s="388"/>
      <c r="U106" s="388"/>
    </row>
    <row r="107" spans="1:23" s="389" customFormat="1" ht="25.5" customHeight="1" x14ac:dyDescent="0.35">
      <c r="A107" s="376"/>
      <c r="B107" s="375">
        <v>44419</v>
      </c>
      <c r="C107" s="378"/>
      <c r="D107" s="378"/>
      <c r="E107" s="379"/>
      <c r="F107" s="376"/>
      <c r="G107" s="380"/>
      <c r="H107" s="381"/>
      <c r="I107" s="380"/>
      <c r="J107" s="380"/>
      <c r="K107" s="382"/>
      <c r="L107" s="383"/>
      <c r="M107" s="384"/>
      <c r="N107" s="384"/>
      <c r="O107" s="384"/>
      <c r="P107" s="385"/>
      <c r="Q107" s="390"/>
      <c r="R107" s="380"/>
      <c r="S107" s="387"/>
      <c r="T107" s="388"/>
      <c r="U107" s="388"/>
    </row>
    <row r="108" spans="1:23" s="389" customFormat="1" ht="25.5" customHeight="1" x14ac:dyDescent="0.35">
      <c r="A108" s="376"/>
      <c r="B108" s="375">
        <v>44484</v>
      </c>
      <c r="C108" s="378"/>
      <c r="D108" s="378"/>
      <c r="E108" s="379"/>
      <c r="F108" s="376"/>
      <c r="G108" s="380"/>
      <c r="H108" s="381"/>
      <c r="I108" s="380"/>
      <c r="J108" s="380"/>
      <c r="K108" s="382"/>
      <c r="L108" s="383"/>
      <c r="M108" s="384"/>
      <c r="N108" s="384"/>
      <c r="O108" s="384"/>
      <c r="P108" s="385"/>
      <c r="Q108" s="386"/>
      <c r="R108" s="380"/>
      <c r="S108" s="387"/>
      <c r="T108" s="388"/>
      <c r="U108" s="388"/>
    </row>
    <row r="109" spans="1:23" s="389" customFormat="1" ht="27" customHeight="1" x14ac:dyDescent="0.35">
      <c r="A109" s="376"/>
      <c r="B109" s="377"/>
      <c r="C109" s="378"/>
      <c r="D109" s="378"/>
      <c r="E109" s="379"/>
      <c r="F109" s="376"/>
      <c r="G109" s="380"/>
      <c r="H109" s="381"/>
      <c r="I109" s="380"/>
      <c r="J109" s="380"/>
      <c r="K109" s="382"/>
      <c r="L109" s="383"/>
      <c r="M109" s="384"/>
      <c r="N109" s="384"/>
      <c r="O109" s="384"/>
      <c r="P109" s="385"/>
      <c r="Q109" s="386"/>
      <c r="R109" s="380"/>
      <c r="S109" s="387"/>
      <c r="T109" s="708"/>
      <c r="U109" s="708"/>
    </row>
  </sheetData>
  <mergeCells count="133">
    <mergeCell ref="G66:J66"/>
    <mergeCell ref="Q66:S66"/>
    <mergeCell ref="T109:U109"/>
    <mergeCell ref="A74:B74"/>
    <mergeCell ref="G74:J74"/>
    <mergeCell ref="W67:W72"/>
    <mergeCell ref="B68:F68"/>
    <mergeCell ref="H68:L69"/>
    <mergeCell ref="A72:B72"/>
    <mergeCell ref="A73:B73"/>
    <mergeCell ref="G73:J73"/>
    <mergeCell ref="A82:U82"/>
    <mergeCell ref="A88:A90"/>
    <mergeCell ref="B88:B90"/>
    <mergeCell ref="C88:C90"/>
    <mergeCell ref="D88:D90"/>
    <mergeCell ref="E88:E90"/>
    <mergeCell ref="F88:F90"/>
    <mergeCell ref="G88:K88"/>
    <mergeCell ref="L88:S88"/>
    <mergeCell ref="T88:U90"/>
    <mergeCell ref="V88:V90"/>
    <mergeCell ref="G89:G90"/>
    <mergeCell ref="A105:B105"/>
    <mergeCell ref="T31:U31"/>
    <mergeCell ref="T18:U18"/>
    <mergeCell ref="T47:U47"/>
    <mergeCell ref="S77:V77"/>
    <mergeCell ref="A78:U78"/>
    <mergeCell ref="A79:U79"/>
    <mergeCell ref="A80:U80"/>
    <mergeCell ref="A81:U81"/>
    <mergeCell ref="T59:U59"/>
    <mergeCell ref="T60:U60"/>
    <mergeCell ref="R62:U62"/>
    <mergeCell ref="A64:B64"/>
    <mergeCell ref="G64:J64"/>
    <mergeCell ref="Q64:S64"/>
    <mergeCell ref="A65:B65"/>
    <mergeCell ref="G65:J65"/>
    <mergeCell ref="Q65:S65"/>
    <mergeCell ref="T56:U56"/>
    <mergeCell ref="T57:U57"/>
    <mergeCell ref="T58:U58"/>
    <mergeCell ref="T50:U50"/>
    <mergeCell ref="T51:U51"/>
    <mergeCell ref="T52:U52"/>
    <mergeCell ref="A66:B66"/>
    <mergeCell ref="T53:U53"/>
    <mergeCell ref="T54:U54"/>
    <mergeCell ref="T55:U55"/>
    <mergeCell ref="T32:U32"/>
    <mergeCell ref="T33:U33"/>
    <mergeCell ref="T34:U34"/>
    <mergeCell ref="T35:U35"/>
    <mergeCell ref="T48:U48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36:U36"/>
    <mergeCell ref="T49:U49"/>
    <mergeCell ref="L13:L14"/>
    <mergeCell ref="Q13:Q14"/>
    <mergeCell ref="S13:S14"/>
    <mergeCell ref="T16:U16"/>
    <mergeCell ref="T15:U15"/>
    <mergeCell ref="T17:U17"/>
    <mergeCell ref="T30:U30"/>
    <mergeCell ref="T19:U19"/>
    <mergeCell ref="T20:U20"/>
    <mergeCell ref="T21:U21"/>
    <mergeCell ref="T22:U22"/>
    <mergeCell ref="T24:U24"/>
    <mergeCell ref="T25:U25"/>
    <mergeCell ref="T27:U27"/>
    <mergeCell ref="T28:U28"/>
    <mergeCell ref="T29:U29"/>
    <mergeCell ref="T23:U23"/>
    <mergeCell ref="T26:U26"/>
    <mergeCell ref="G105:J105"/>
    <mergeCell ref="F91:I91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  <mergeCell ref="G13:G14"/>
    <mergeCell ref="H13:H14"/>
    <mergeCell ref="I13:I14"/>
    <mergeCell ref="J13:J14"/>
    <mergeCell ref="K13:K14"/>
    <mergeCell ref="A104:B104"/>
    <mergeCell ref="G104:J104"/>
    <mergeCell ref="A96:B96"/>
    <mergeCell ref="G96:J96"/>
    <mergeCell ref="Q96:S96"/>
    <mergeCell ref="A97:B97"/>
    <mergeCell ref="G97:J97"/>
    <mergeCell ref="Q97:S97"/>
    <mergeCell ref="H89:H90"/>
    <mergeCell ref="I89:I90"/>
    <mergeCell ref="J89:J90"/>
    <mergeCell ref="K89:K90"/>
    <mergeCell ref="L89:L90"/>
    <mergeCell ref="Q89:Q90"/>
    <mergeCell ref="S89:S90"/>
    <mergeCell ref="T91:U91"/>
    <mergeCell ref="R93:U93"/>
    <mergeCell ref="A95:B95"/>
    <mergeCell ref="G95:J95"/>
    <mergeCell ref="Q95:S95"/>
    <mergeCell ref="W98:W103"/>
    <mergeCell ref="B99:F99"/>
    <mergeCell ref="H99:L100"/>
    <mergeCell ref="A103:B103"/>
  </mergeCells>
  <printOptions horizontalCentered="1"/>
  <pageMargins left="1.1811023622047245" right="0.23622047244094491" top="0.51181102362204722" bottom="0.35433070866141736" header="0.23622047244094491" footer="0.31496062992125984"/>
  <pageSetup paperSize="5" scale="6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54"/>
  <sheetViews>
    <sheetView view="pageBreakPreview" topLeftCell="A27" zoomScaleNormal="85" zoomScaleSheetLayoutView="100" workbookViewId="0">
      <pane xSplit="2" topLeftCell="T1" activePane="topRight" state="frozen"/>
      <selection pane="topRight" activeCell="T40" sqref="T40"/>
    </sheetView>
  </sheetViews>
  <sheetFormatPr defaultRowHeight="15.6" x14ac:dyDescent="0.3"/>
  <cols>
    <col min="1" max="1" width="5.5" customWidth="1"/>
    <col min="2" max="2" width="43.89843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83" t="s">
        <v>1</v>
      </c>
      <c r="C12" s="550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14"/>
      <c r="C13" s="551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583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84"/>
      <c r="C14" s="552"/>
      <c r="D14" s="558"/>
      <c r="E14" s="561"/>
      <c r="F14" s="541"/>
      <c r="G14" s="578"/>
      <c r="H14" s="580"/>
      <c r="I14" s="582"/>
      <c r="J14" s="584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4" customFormat="1" ht="27" customHeight="1" x14ac:dyDescent="0.3">
      <c r="A15" s="95">
        <v>1</v>
      </c>
      <c r="B15" s="204" t="s">
        <v>406</v>
      </c>
      <c r="C15" s="205"/>
      <c r="D15" s="205">
        <v>1</v>
      </c>
      <c r="E15" s="93" t="s">
        <v>663</v>
      </c>
      <c r="F15" s="206">
        <v>1894</v>
      </c>
      <c r="G15" s="100">
        <v>15189</v>
      </c>
      <c r="H15" s="117"/>
      <c r="I15" s="118"/>
      <c r="J15" s="118">
        <v>5000</v>
      </c>
      <c r="K15" s="119">
        <f>G15+J15</f>
        <v>20189</v>
      </c>
      <c r="L15" s="174"/>
      <c r="M15" s="121"/>
      <c r="N15" s="121"/>
      <c r="O15" s="121"/>
      <c r="P15" s="98"/>
      <c r="Q15" s="179"/>
      <c r="R15" s="118"/>
      <c r="S15" s="163">
        <f t="shared" ref="S15" si="0">SUM(P15:P15,R15:R15)</f>
        <v>0</v>
      </c>
      <c r="T15" s="720">
        <f>K15-S15</f>
        <v>20189</v>
      </c>
      <c r="U15" s="720"/>
    </row>
    <row r="16" spans="1:23" s="166" customFormat="1" ht="27" customHeight="1" x14ac:dyDescent="0.3">
      <c r="A16" s="95">
        <v>2</v>
      </c>
      <c r="B16" s="204" t="s">
        <v>407</v>
      </c>
      <c r="C16" s="205">
        <v>1</v>
      </c>
      <c r="D16" s="205"/>
      <c r="E16" s="93" t="s">
        <v>829</v>
      </c>
      <c r="F16" s="206">
        <v>1162</v>
      </c>
      <c r="G16" s="100">
        <v>17253</v>
      </c>
      <c r="H16" s="124"/>
      <c r="I16" s="125"/>
      <c r="J16" s="118">
        <v>5000</v>
      </c>
      <c r="K16" s="119">
        <f t="shared" ref="K16:K37" si="1">G16+J16</f>
        <v>22253</v>
      </c>
      <c r="L16" s="176"/>
      <c r="M16" s="127"/>
      <c r="N16" s="127"/>
      <c r="O16" s="127"/>
      <c r="P16" s="99"/>
      <c r="Q16" s="177"/>
      <c r="R16" s="125"/>
      <c r="S16" s="165">
        <f>SUM(P16:P16,R16:R16)</f>
        <v>0</v>
      </c>
      <c r="T16" s="720">
        <f t="shared" ref="T16:T37" si="2">K16-S16</f>
        <v>22253</v>
      </c>
      <c r="U16" s="720"/>
    </row>
    <row r="17" spans="1:21" s="164" customFormat="1" ht="27" customHeight="1" x14ac:dyDescent="0.3">
      <c r="A17" s="95">
        <v>3</v>
      </c>
      <c r="B17" s="204" t="s">
        <v>408</v>
      </c>
      <c r="C17" s="205"/>
      <c r="D17" s="205">
        <v>1</v>
      </c>
      <c r="E17" s="93" t="s">
        <v>830</v>
      </c>
      <c r="F17" s="206">
        <v>342</v>
      </c>
      <c r="G17" s="101">
        <v>31587</v>
      </c>
      <c r="H17" s="117"/>
      <c r="I17" s="118"/>
      <c r="J17" s="118">
        <v>5000</v>
      </c>
      <c r="K17" s="119">
        <f t="shared" si="1"/>
        <v>36587</v>
      </c>
      <c r="L17" s="174"/>
      <c r="M17" s="121"/>
      <c r="N17" s="121"/>
      <c r="O17" s="121"/>
      <c r="P17" s="98"/>
      <c r="Q17" s="179"/>
      <c r="R17" s="118"/>
      <c r="S17" s="163">
        <f t="shared" ref="S17" si="3">SUM(P17:P17,R17:R17)</f>
        <v>0</v>
      </c>
      <c r="T17" s="720">
        <f t="shared" si="2"/>
        <v>36587</v>
      </c>
      <c r="U17" s="720"/>
    </row>
    <row r="18" spans="1:21" s="164" customFormat="1" ht="27" customHeight="1" x14ac:dyDescent="0.3">
      <c r="A18" s="95">
        <v>4</v>
      </c>
      <c r="B18" s="204" t="s">
        <v>409</v>
      </c>
      <c r="C18" s="205">
        <v>1</v>
      </c>
      <c r="D18" s="205"/>
      <c r="E18" s="93" t="s">
        <v>831</v>
      </c>
      <c r="F18" s="206">
        <v>552</v>
      </c>
      <c r="G18" s="101">
        <v>31928</v>
      </c>
      <c r="H18" s="117"/>
      <c r="I18" s="118"/>
      <c r="J18" s="118">
        <v>5000</v>
      </c>
      <c r="K18" s="119">
        <f t="shared" si="1"/>
        <v>36928</v>
      </c>
      <c r="L18" s="174"/>
      <c r="M18" s="121"/>
      <c r="N18" s="121"/>
      <c r="O18" s="121"/>
      <c r="P18" s="98"/>
      <c r="Q18" s="179"/>
      <c r="R18" s="118"/>
      <c r="S18" s="163">
        <f>SUM(P18:P18,R18:R18)</f>
        <v>0</v>
      </c>
      <c r="T18" s="720">
        <f t="shared" si="2"/>
        <v>36928</v>
      </c>
      <c r="U18" s="720"/>
    </row>
    <row r="19" spans="1:21" s="164" customFormat="1" ht="27" customHeight="1" x14ac:dyDescent="0.3">
      <c r="A19" s="95">
        <v>5</v>
      </c>
      <c r="B19" s="204" t="s">
        <v>410</v>
      </c>
      <c r="C19" s="205"/>
      <c r="D19" s="205">
        <v>1</v>
      </c>
      <c r="E19" s="93" t="s">
        <v>832</v>
      </c>
      <c r="F19" s="206">
        <v>341</v>
      </c>
      <c r="G19" s="101">
        <v>50970</v>
      </c>
      <c r="H19" s="117"/>
      <c r="I19" s="118"/>
      <c r="J19" s="118">
        <v>5000</v>
      </c>
      <c r="K19" s="119">
        <f t="shared" si="1"/>
        <v>55970</v>
      </c>
      <c r="L19" s="174"/>
      <c r="M19" s="121"/>
      <c r="N19" s="121"/>
      <c r="O19" s="121"/>
      <c r="P19" s="98"/>
      <c r="Q19" s="175"/>
      <c r="R19" s="118"/>
      <c r="S19" s="163">
        <f>SUM(P19:P19,R19:R19)</f>
        <v>0</v>
      </c>
      <c r="T19" s="720">
        <f t="shared" si="2"/>
        <v>55970</v>
      </c>
      <c r="U19" s="720"/>
    </row>
    <row r="20" spans="1:21" s="164" customFormat="1" ht="27" customHeight="1" x14ac:dyDescent="0.3">
      <c r="A20" s="95">
        <v>6</v>
      </c>
      <c r="B20" s="204" t="s">
        <v>411</v>
      </c>
      <c r="C20" s="205"/>
      <c r="D20" s="205">
        <v>1</v>
      </c>
      <c r="E20" s="93" t="s">
        <v>831</v>
      </c>
      <c r="F20" s="206">
        <v>1154</v>
      </c>
      <c r="G20" s="100">
        <v>31928</v>
      </c>
      <c r="H20" s="117"/>
      <c r="I20" s="118"/>
      <c r="J20" s="118">
        <v>5000</v>
      </c>
      <c r="K20" s="119">
        <f t="shared" si="1"/>
        <v>36928</v>
      </c>
      <c r="L20" s="174"/>
      <c r="M20" s="121"/>
      <c r="N20" s="121"/>
      <c r="O20" s="121"/>
      <c r="P20" s="98"/>
      <c r="Q20" s="179"/>
      <c r="R20" s="118"/>
      <c r="S20" s="163">
        <f>SUM(P20:P20,R20:R20)</f>
        <v>0</v>
      </c>
      <c r="T20" s="720">
        <f t="shared" si="2"/>
        <v>36928</v>
      </c>
      <c r="U20" s="720"/>
    </row>
    <row r="21" spans="1:21" s="164" customFormat="1" ht="27" customHeight="1" x14ac:dyDescent="0.3">
      <c r="A21" s="95">
        <v>7</v>
      </c>
      <c r="B21" s="204" t="s">
        <v>412</v>
      </c>
      <c r="C21" s="205">
        <v>1</v>
      </c>
      <c r="D21" s="205"/>
      <c r="E21" s="93" t="s">
        <v>829</v>
      </c>
      <c r="F21" s="206">
        <v>1163</v>
      </c>
      <c r="G21" s="100">
        <v>17253</v>
      </c>
      <c r="H21" s="117"/>
      <c r="I21" s="118"/>
      <c r="J21" s="118">
        <v>5000</v>
      </c>
      <c r="K21" s="119">
        <f t="shared" si="1"/>
        <v>22253</v>
      </c>
      <c r="L21" s="174"/>
      <c r="M21" s="121"/>
      <c r="N21" s="121"/>
      <c r="O21" s="121"/>
      <c r="P21" s="98"/>
      <c r="Q21" s="175"/>
      <c r="R21" s="118"/>
      <c r="S21" s="163">
        <f t="shared" ref="S21:S22" si="4">SUM(P21:P21,R21:R21)</f>
        <v>0</v>
      </c>
      <c r="T21" s="720">
        <f t="shared" si="2"/>
        <v>22253</v>
      </c>
      <c r="U21" s="720"/>
    </row>
    <row r="22" spans="1:21" s="166" customFormat="1" ht="27" customHeight="1" x14ac:dyDescent="0.3">
      <c r="A22" s="95">
        <v>8</v>
      </c>
      <c r="B22" s="204" t="s">
        <v>413</v>
      </c>
      <c r="C22" s="205"/>
      <c r="D22" s="205">
        <v>1</v>
      </c>
      <c r="E22" s="93" t="s">
        <v>833</v>
      </c>
      <c r="F22" s="206">
        <v>443</v>
      </c>
      <c r="G22" s="100">
        <v>22895</v>
      </c>
      <c r="H22" s="124"/>
      <c r="I22" s="125"/>
      <c r="J22" s="118">
        <v>5000</v>
      </c>
      <c r="K22" s="119">
        <f t="shared" si="1"/>
        <v>27895</v>
      </c>
      <c r="L22" s="176"/>
      <c r="M22" s="127"/>
      <c r="N22" s="127"/>
      <c r="O22" s="127"/>
      <c r="P22" s="99"/>
      <c r="Q22" s="177"/>
      <c r="R22" s="125"/>
      <c r="S22" s="165">
        <f t="shared" si="4"/>
        <v>0</v>
      </c>
      <c r="T22" s="720">
        <f t="shared" si="2"/>
        <v>27895</v>
      </c>
      <c r="U22" s="720"/>
    </row>
    <row r="23" spans="1:21" s="166" customFormat="1" ht="27" customHeight="1" x14ac:dyDescent="0.3">
      <c r="A23" s="95">
        <v>9</v>
      </c>
      <c r="B23" s="204" t="s">
        <v>414</v>
      </c>
      <c r="C23" s="205">
        <v>1</v>
      </c>
      <c r="D23" s="205"/>
      <c r="E23" s="93" t="s">
        <v>663</v>
      </c>
      <c r="F23" s="206">
        <v>1212</v>
      </c>
      <c r="G23" s="100">
        <v>15189</v>
      </c>
      <c r="H23" s="124"/>
      <c r="I23" s="125"/>
      <c r="J23" s="118">
        <v>5000</v>
      </c>
      <c r="K23" s="119">
        <f t="shared" si="1"/>
        <v>20189</v>
      </c>
      <c r="L23" s="176"/>
      <c r="M23" s="127"/>
      <c r="N23" s="127"/>
      <c r="O23" s="127"/>
      <c r="P23" s="99"/>
      <c r="Q23" s="177"/>
      <c r="R23" s="125"/>
      <c r="S23" s="165">
        <f>SUM(P23:P23,R23:R23)</f>
        <v>0</v>
      </c>
      <c r="T23" s="720">
        <f t="shared" si="2"/>
        <v>20189</v>
      </c>
      <c r="U23" s="720"/>
    </row>
    <row r="24" spans="1:21" s="164" customFormat="1" ht="27" customHeight="1" x14ac:dyDescent="0.3">
      <c r="A24" s="95">
        <v>10</v>
      </c>
      <c r="B24" s="204" t="s">
        <v>415</v>
      </c>
      <c r="C24" s="205">
        <v>1</v>
      </c>
      <c r="D24" s="205"/>
      <c r="E24" s="93" t="s">
        <v>834</v>
      </c>
      <c r="F24" s="206">
        <v>950</v>
      </c>
      <c r="G24" s="100">
        <v>37769</v>
      </c>
      <c r="H24" s="117"/>
      <c r="I24" s="118"/>
      <c r="J24" s="118">
        <v>5000</v>
      </c>
      <c r="K24" s="119">
        <f t="shared" si="1"/>
        <v>42769</v>
      </c>
      <c r="L24" s="174"/>
      <c r="M24" s="121"/>
      <c r="N24" s="121"/>
      <c r="O24" s="121"/>
      <c r="P24" s="98"/>
      <c r="Q24" s="175"/>
      <c r="R24" s="118"/>
      <c r="S24" s="163">
        <f t="shared" ref="S24:S25" si="5">SUM(P24:P24,R24:R24)</f>
        <v>0</v>
      </c>
      <c r="T24" s="720">
        <f t="shared" si="2"/>
        <v>42769</v>
      </c>
      <c r="U24" s="720"/>
    </row>
    <row r="25" spans="1:21" s="166" customFormat="1" ht="27" customHeight="1" x14ac:dyDescent="0.3">
      <c r="A25" s="95">
        <v>11</v>
      </c>
      <c r="B25" s="204" t="s">
        <v>416</v>
      </c>
      <c r="C25" s="205">
        <v>1</v>
      </c>
      <c r="D25" s="205"/>
      <c r="E25" s="93" t="s">
        <v>835</v>
      </c>
      <c r="F25" s="206">
        <v>328</v>
      </c>
      <c r="G25" s="100">
        <v>13598</v>
      </c>
      <c r="H25" s="124"/>
      <c r="I25" s="125"/>
      <c r="J25" s="118">
        <v>5000</v>
      </c>
      <c r="K25" s="119">
        <f t="shared" si="1"/>
        <v>18598</v>
      </c>
      <c r="L25" s="176"/>
      <c r="M25" s="127"/>
      <c r="N25" s="127"/>
      <c r="O25" s="127"/>
      <c r="P25" s="99"/>
      <c r="Q25" s="177"/>
      <c r="R25" s="125"/>
      <c r="S25" s="165">
        <f t="shared" si="5"/>
        <v>0</v>
      </c>
      <c r="T25" s="720">
        <f t="shared" si="2"/>
        <v>18598</v>
      </c>
      <c r="U25" s="720"/>
    </row>
    <row r="26" spans="1:21" s="166" customFormat="1" ht="27" customHeight="1" x14ac:dyDescent="0.3">
      <c r="A26" s="95">
        <v>12</v>
      </c>
      <c r="B26" s="204" t="s">
        <v>417</v>
      </c>
      <c r="C26" s="205">
        <v>1</v>
      </c>
      <c r="D26" s="205"/>
      <c r="E26" s="93" t="s">
        <v>835</v>
      </c>
      <c r="F26" s="206">
        <v>971</v>
      </c>
      <c r="G26" s="100">
        <v>13494</v>
      </c>
      <c r="H26" s="124"/>
      <c r="I26" s="125"/>
      <c r="J26" s="118">
        <v>5000</v>
      </c>
      <c r="K26" s="119">
        <f t="shared" si="1"/>
        <v>18494</v>
      </c>
      <c r="L26" s="176"/>
      <c r="M26" s="127"/>
      <c r="N26" s="127"/>
      <c r="O26" s="127"/>
      <c r="P26" s="99"/>
      <c r="Q26" s="177"/>
      <c r="R26" s="125"/>
      <c r="S26" s="165">
        <f>SUM(P26:P26,R26:R26)</f>
        <v>0</v>
      </c>
      <c r="T26" s="720">
        <f t="shared" si="2"/>
        <v>18494</v>
      </c>
      <c r="U26" s="720"/>
    </row>
    <row r="27" spans="1:21" s="164" customFormat="1" ht="27" customHeight="1" x14ac:dyDescent="0.3">
      <c r="A27" s="95">
        <v>13</v>
      </c>
      <c r="B27" s="204" t="s">
        <v>418</v>
      </c>
      <c r="C27" s="205">
        <v>1</v>
      </c>
      <c r="D27" s="205"/>
      <c r="E27" s="93" t="s">
        <v>829</v>
      </c>
      <c r="F27" s="206">
        <v>1222</v>
      </c>
      <c r="G27" s="100">
        <v>17098</v>
      </c>
      <c r="H27" s="117"/>
      <c r="I27" s="118"/>
      <c r="J27" s="118">
        <v>5000</v>
      </c>
      <c r="K27" s="119">
        <f t="shared" si="1"/>
        <v>22098</v>
      </c>
      <c r="L27" s="174"/>
      <c r="M27" s="121"/>
      <c r="N27" s="121"/>
      <c r="O27" s="121"/>
      <c r="P27" s="98"/>
      <c r="Q27" s="175"/>
      <c r="R27" s="118"/>
      <c r="S27" s="163">
        <f t="shared" ref="S27:S29" si="6">SUM(P27:P27,R27:R27)</f>
        <v>0</v>
      </c>
      <c r="T27" s="720">
        <f t="shared" si="2"/>
        <v>22098</v>
      </c>
      <c r="U27" s="720"/>
    </row>
    <row r="28" spans="1:21" s="166" customFormat="1" ht="27" customHeight="1" x14ac:dyDescent="0.3">
      <c r="A28" s="95">
        <v>14</v>
      </c>
      <c r="B28" s="204" t="s">
        <v>419</v>
      </c>
      <c r="C28" s="205">
        <v>1</v>
      </c>
      <c r="D28" s="205"/>
      <c r="E28" s="93" t="s">
        <v>829</v>
      </c>
      <c r="F28" s="206">
        <v>1158</v>
      </c>
      <c r="G28" s="101">
        <v>17253</v>
      </c>
      <c r="H28" s="124"/>
      <c r="I28" s="125"/>
      <c r="J28" s="118">
        <v>5000</v>
      </c>
      <c r="K28" s="119">
        <f t="shared" si="1"/>
        <v>22253</v>
      </c>
      <c r="L28" s="176"/>
      <c r="M28" s="127"/>
      <c r="N28" s="127"/>
      <c r="O28" s="127"/>
      <c r="P28" s="99"/>
      <c r="Q28" s="177"/>
      <c r="R28" s="125"/>
      <c r="S28" s="165">
        <f t="shared" si="6"/>
        <v>0</v>
      </c>
      <c r="T28" s="720">
        <f t="shared" si="2"/>
        <v>22253</v>
      </c>
      <c r="U28" s="720"/>
    </row>
    <row r="29" spans="1:21" s="164" customFormat="1" ht="27" customHeight="1" x14ac:dyDescent="0.3">
      <c r="A29" s="95">
        <v>15</v>
      </c>
      <c r="B29" s="204" t="s">
        <v>420</v>
      </c>
      <c r="C29" s="205">
        <v>1</v>
      </c>
      <c r="D29" s="205"/>
      <c r="E29" s="93" t="s">
        <v>829</v>
      </c>
      <c r="F29" s="206">
        <v>1227</v>
      </c>
      <c r="G29" s="101">
        <v>17098</v>
      </c>
      <c r="H29" s="117"/>
      <c r="I29" s="118"/>
      <c r="J29" s="118">
        <v>5000</v>
      </c>
      <c r="K29" s="119">
        <f t="shared" si="1"/>
        <v>22098</v>
      </c>
      <c r="L29" s="174"/>
      <c r="M29" s="121"/>
      <c r="N29" s="121"/>
      <c r="O29" s="121"/>
      <c r="P29" s="98"/>
      <c r="Q29" s="179"/>
      <c r="R29" s="118"/>
      <c r="S29" s="163">
        <f t="shared" si="6"/>
        <v>0</v>
      </c>
      <c r="T29" s="720">
        <f t="shared" si="2"/>
        <v>22098</v>
      </c>
      <c r="U29" s="720"/>
    </row>
    <row r="30" spans="1:21" s="166" customFormat="1" ht="27" customHeight="1" x14ac:dyDescent="0.3">
      <c r="A30" s="95">
        <v>16</v>
      </c>
      <c r="B30" s="204" t="s">
        <v>421</v>
      </c>
      <c r="C30" s="205"/>
      <c r="D30" s="205">
        <v>1</v>
      </c>
      <c r="E30" s="93" t="s">
        <v>829</v>
      </c>
      <c r="F30" s="206">
        <v>1164</v>
      </c>
      <c r="G30" s="100">
        <v>17253</v>
      </c>
      <c r="H30" s="124"/>
      <c r="I30" s="125"/>
      <c r="J30" s="118">
        <v>5000</v>
      </c>
      <c r="K30" s="119">
        <f t="shared" si="1"/>
        <v>22253</v>
      </c>
      <c r="L30" s="176"/>
      <c r="M30" s="127"/>
      <c r="N30" s="127"/>
      <c r="O30" s="127"/>
      <c r="P30" s="99"/>
      <c r="Q30" s="177"/>
      <c r="R30" s="125"/>
      <c r="S30" s="165">
        <f>SUM(P30:P30,R30:R30)</f>
        <v>0</v>
      </c>
      <c r="T30" s="720">
        <f t="shared" si="2"/>
        <v>22253</v>
      </c>
      <c r="U30" s="720"/>
    </row>
    <row r="31" spans="1:21" s="164" customFormat="1" ht="27" customHeight="1" x14ac:dyDescent="0.3">
      <c r="A31" s="95">
        <v>17</v>
      </c>
      <c r="B31" s="204" t="s">
        <v>422</v>
      </c>
      <c r="C31" s="205">
        <v>1</v>
      </c>
      <c r="D31" s="205"/>
      <c r="E31" s="93" t="s">
        <v>829</v>
      </c>
      <c r="F31" s="206">
        <v>1159</v>
      </c>
      <c r="G31" s="100">
        <v>17253</v>
      </c>
      <c r="H31" s="117"/>
      <c r="I31" s="118"/>
      <c r="J31" s="118">
        <v>5000</v>
      </c>
      <c r="K31" s="119">
        <f t="shared" si="1"/>
        <v>22253</v>
      </c>
      <c r="L31" s="174"/>
      <c r="M31" s="121"/>
      <c r="N31" s="121"/>
      <c r="O31" s="121"/>
      <c r="P31" s="98"/>
      <c r="Q31" s="179"/>
      <c r="R31" s="118"/>
      <c r="S31" s="163">
        <f t="shared" ref="S31:S33" si="7">SUM(P31:P31,R31:R31)</f>
        <v>0</v>
      </c>
      <c r="T31" s="720">
        <f t="shared" si="2"/>
        <v>22253</v>
      </c>
      <c r="U31" s="720"/>
    </row>
    <row r="32" spans="1:21" s="166" customFormat="1" ht="27" customHeight="1" x14ac:dyDescent="0.3">
      <c r="A32" s="95">
        <v>18</v>
      </c>
      <c r="B32" s="204" t="s">
        <v>423</v>
      </c>
      <c r="C32" s="95"/>
      <c r="D32" s="95">
        <v>1</v>
      </c>
      <c r="E32" s="93" t="s">
        <v>829</v>
      </c>
      <c r="F32" s="206">
        <v>801</v>
      </c>
      <c r="G32" s="100">
        <v>17253</v>
      </c>
      <c r="H32" s="124"/>
      <c r="I32" s="125"/>
      <c r="J32" s="118">
        <v>5000</v>
      </c>
      <c r="K32" s="119">
        <f t="shared" si="1"/>
        <v>22253</v>
      </c>
      <c r="L32" s="176"/>
      <c r="M32" s="127"/>
      <c r="N32" s="127"/>
      <c r="O32" s="127"/>
      <c r="P32" s="99"/>
      <c r="Q32" s="177"/>
      <c r="R32" s="125"/>
      <c r="S32" s="165">
        <f t="shared" si="7"/>
        <v>0</v>
      </c>
      <c r="T32" s="720">
        <f t="shared" si="2"/>
        <v>22253</v>
      </c>
      <c r="U32" s="720"/>
    </row>
    <row r="33" spans="1:23" s="164" customFormat="1" ht="27" customHeight="1" x14ac:dyDescent="0.3">
      <c r="A33" s="95">
        <v>19</v>
      </c>
      <c r="B33" s="204" t="s">
        <v>424</v>
      </c>
      <c r="C33" s="205"/>
      <c r="D33" s="205">
        <v>1</v>
      </c>
      <c r="E33" s="93" t="s">
        <v>836</v>
      </c>
      <c r="F33" s="206">
        <v>1157</v>
      </c>
      <c r="G33" s="100">
        <v>31587</v>
      </c>
      <c r="H33" s="117"/>
      <c r="I33" s="118"/>
      <c r="J33" s="118">
        <v>5000</v>
      </c>
      <c r="K33" s="119">
        <f t="shared" si="1"/>
        <v>36587</v>
      </c>
      <c r="L33" s="174"/>
      <c r="M33" s="121"/>
      <c r="N33" s="121"/>
      <c r="O33" s="121"/>
      <c r="P33" s="98"/>
      <c r="Q33" s="179"/>
      <c r="R33" s="118"/>
      <c r="S33" s="163">
        <f t="shared" si="7"/>
        <v>0</v>
      </c>
      <c r="T33" s="720">
        <f t="shared" si="2"/>
        <v>36587</v>
      </c>
      <c r="U33" s="720"/>
    </row>
    <row r="34" spans="1:23" s="164" customFormat="1" ht="27" customHeight="1" x14ac:dyDescent="0.3">
      <c r="A34" s="95">
        <v>20</v>
      </c>
      <c r="B34" s="204" t="s">
        <v>425</v>
      </c>
      <c r="C34" s="205"/>
      <c r="D34" s="207">
        <v>1</v>
      </c>
      <c r="E34" s="93" t="s">
        <v>837</v>
      </c>
      <c r="F34" s="206">
        <v>1153</v>
      </c>
      <c r="G34" s="100">
        <v>63926</v>
      </c>
      <c r="H34" s="117"/>
      <c r="I34" s="118"/>
      <c r="J34" s="118">
        <v>5000</v>
      </c>
      <c r="K34" s="119">
        <f t="shared" si="1"/>
        <v>68926</v>
      </c>
      <c r="L34" s="174"/>
      <c r="M34" s="121"/>
      <c r="N34" s="121"/>
      <c r="O34" s="121"/>
      <c r="P34" s="98"/>
      <c r="Q34" s="179"/>
      <c r="R34" s="118"/>
      <c r="S34" s="163">
        <f>SUM(P34:P34,R34:R34)</f>
        <v>0</v>
      </c>
      <c r="T34" s="720">
        <f t="shared" si="2"/>
        <v>68926</v>
      </c>
      <c r="U34" s="720"/>
    </row>
    <row r="35" spans="1:23" s="166" customFormat="1" ht="27" customHeight="1" x14ac:dyDescent="0.3">
      <c r="A35" s="95">
        <v>21</v>
      </c>
      <c r="B35" s="204" t="s">
        <v>901</v>
      </c>
      <c r="C35" s="205">
        <v>1</v>
      </c>
      <c r="D35" s="205"/>
      <c r="E35" s="93" t="s">
        <v>829</v>
      </c>
      <c r="F35" s="206">
        <v>1160</v>
      </c>
      <c r="G35" s="100">
        <v>17098</v>
      </c>
      <c r="H35" s="124"/>
      <c r="I35" s="125"/>
      <c r="J35" s="118">
        <v>5000</v>
      </c>
      <c r="K35" s="119">
        <f t="shared" si="1"/>
        <v>22098</v>
      </c>
      <c r="L35" s="176"/>
      <c r="M35" s="127"/>
      <c r="N35" s="127"/>
      <c r="O35" s="127"/>
      <c r="P35" s="99"/>
      <c r="Q35" s="177"/>
      <c r="R35" s="125"/>
      <c r="S35" s="165">
        <f>SUM(P35:P35,R35:R35)</f>
        <v>0</v>
      </c>
      <c r="T35" s="720">
        <f t="shared" si="2"/>
        <v>22098</v>
      </c>
      <c r="U35" s="720"/>
    </row>
    <row r="36" spans="1:23" s="166" customFormat="1" ht="27" customHeight="1" x14ac:dyDescent="0.3">
      <c r="A36" s="95">
        <v>22</v>
      </c>
      <c r="B36" s="204" t="s">
        <v>426</v>
      </c>
      <c r="C36" s="205">
        <v>1</v>
      </c>
      <c r="D36" s="205"/>
      <c r="E36" s="93" t="s">
        <v>829</v>
      </c>
      <c r="F36" s="206">
        <v>1242</v>
      </c>
      <c r="G36" s="100">
        <v>17098</v>
      </c>
      <c r="H36" s="124"/>
      <c r="I36" s="125"/>
      <c r="J36" s="118">
        <v>5000</v>
      </c>
      <c r="K36" s="119">
        <f t="shared" si="1"/>
        <v>22098</v>
      </c>
      <c r="L36" s="176"/>
      <c r="M36" s="127"/>
      <c r="N36" s="127"/>
      <c r="O36" s="127"/>
      <c r="P36" s="99"/>
      <c r="Q36" s="177"/>
      <c r="R36" s="125"/>
      <c r="S36" s="165">
        <f>SUM(P36:P36,R36:R36)</f>
        <v>0</v>
      </c>
      <c r="T36" s="720">
        <f t="shared" si="2"/>
        <v>22098</v>
      </c>
      <c r="U36" s="720"/>
    </row>
    <row r="37" spans="1:23" s="164" customFormat="1" ht="27" customHeight="1" x14ac:dyDescent="0.3">
      <c r="A37" s="95">
        <v>23</v>
      </c>
      <c r="B37" s="204" t="s">
        <v>427</v>
      </c>
      <c r="C37" s="205">
        <v>1</v>
      </c>
      <c r="D37" s="205"/>
      <c r="E37" s="93" t="s">
        <v>663</v>
      </c>
      <c r="F37" s="206">
        <v>1038</v>
      </c>
      <c r="G37" s="100">
        <v>15189</v>
      </c>
      <c r="H37" s="117"/>
      <c r="I37" s="118"/>
      <c r="J37" s="118">
        <v>5000</v>
      </c>
      <c r="K37" s="119">
        <f t="shared" si="1"/>
        <v>20189</v>
      </c>
      <c r="L37" s="174"/>
      <c r="M37" s="121"/>
      <c r="N37" s="121"/>
      <c r="O37" s="121"/>
      <c r="P37" s="98"/>
      <c r="Q37" s="175"/>
      <c r="R37" s="118"/>
      <c r="S37" s="163">
        <f t="shared" ref="S37" si="8">SUM(P37:P37,R37:R37)</f>
        <v>0</v>
      </c>
      <c r="T37" s="720">
        <f t="shared" si="2"/>
        <v>20189</v>
      </c>
      <c r="U37" s="720"/>
    </row>
    <row r="38" spans="1:23" s="1" customFormat="1" ht="9" customHeight="1" x14ac:dyDescent="0.3">
      <c r="A38" s="10"/>
      <c r="B38" s="41"/>
      <c r="C38" s="42"/>
      <c r="D38" s="42"/>
      <c r="E38" s="41"/>
      <c r="F38" s="42"/>
      <c r="G38" s="43"/>
      <c r="H38" s="44"/>
      <c r="I38" s="43"/>
      <c r="J38" s="43"/>
      <c r="K38" s="43"/>
      <c r="L38" s="6"/>
      <c r="N38" s="45"/>
      <c r="O38" s="45"/>
      <c r="P38" s="43"/>
      <c r="Q38" s="6"/>
      <c r="R38" s="46"/>
      <c r="S38" s="47"/>
      <c r="T38" s="593"/>
      <c r="U38" s="593"/>
      <c r="V38" s="6"/>
    </row>
    <row r="39" spans="1:23" s="1" customFormat="1" ht="24" customHeight="1" thickBot="1" x14ac:dyDescent="0.35">
      <c r="A39" s="10"/>
      <c r="B39" s="41"/>
      <c r="C39" s="48">
        <f>SUM(C15:C38)</f>
        <v>14</v>
      </c>
      <c r="D39" s="48">
        <f>SUM(D15:D38)</f>
        <v>9</v>
      </c>
      <c r="E39" s="41"/>
      <c r="F39" s="134" t="s">
        <v>35</v>
      </c>
      <c r="G39" s="104">
        <f>SUM(G15:G38)</f>
        <v>547159</v>
      </c>
      <c r="H39" s="104">
        <f>SUM(H15:H38)</f>
        <v>0</v>
      </c>
      <c r="I39" s="104">
        <f>SUM(I15:I38)</f>
        <v>0</v>
      </c>
      <c r="J39" s="78">
        <f>SUM(J15:J38)</f>
        <v>115000</v>
      </c>
      <c r="K39" s="78">
        <f>SUM(K15:K38)</f>
        <v>662159</v>
      </c>
      <c r="L39" s="78">
        <f t="shared" ref="L39:S39" si="9">SUM(L15:L38)</f>
        <v>0</v>
      </c>
      <c r="M39" s="78">
        <f t="shared" si="9"/>
        <v>0</v>
      </c>
      <c r="N39" s="78">
        <f t="shared" si="9"/>
        <v>0</v>
      </c>
      <c r="O39" s="78">
        <f t="shared" si="9"/>
        <v>0</v>
      </c>
      <c r="P39" s="78">
        <f t="shared" si="9"/>
        <v>0</v>
      </c>
      <c r="Q39" s="78">
        <f t="shared" si="9"/>
        <v>0</v>
      </c>
      <c r="R39" s="78">
        <f t="shared" si="9"/>
        <v>0</v>
      </c>
      <c r="S39" s="78">
        <f t="shared" si="9"/>
        <v>0</v>
      </c>
      <c r="T39" s="594">
        <f>SUM(T15:U38)</f>
        <v>662159</v>
      </c>
      <c r="U39" s="594"/>
      <c r="V39" s="6"/>
    </row>
    <row r="40" spans="1:23" s="51" customFormat="1" ht="18.75" customHeight="1" thickTop="1" thickBot="1" x14ac:dyDescent="0.35">
      <c r="A40" s="22"/>
      <c r="B40" s="23"/>
      <c r="C40" s="23"/>
      <c r="D40" s="23"/>
      <c r="E40" s="23"/>
      <c r="F40" s="23"/>
      <c r="G40" s="49"/>
      <c r="H40" s="49"/>
      <c r="I40" s="49"/>
      <c r="J40" s="49"/>
      <c r="K40" s="49"/>
      <c r="L40" s="49"/>
      <c r="M40" s="50"/>
      <c r="N40" s="50"/>
      <c r="O40" s="50"/>
      <c r="P40" s="49"/>
      <c r="Q40" s="49"/>
      <c r="R40" s="49"/>
      <c r="S40" s="49"/>
      <c r="T40" s="49"/>
      <c r="U40" s="49"/>
      <c r="V40" s="23"/>
    </row>
    <row r="41" spans="1:23" s="1" customFormat="1" ht="20.25" customHeight="1" thickBot="1" x14ac:dyDescent="0.35">
      <c r="A41" s="9" t="s">
        <v>9</v>
      </c>
      <c r="B41" s="17" t="s">
        <v>17</v>
      </c>
      <c r="C41" s="17"/>
      <c r="D41" s="17"/>
      <c r="E41" s="6"/>
      <c r="F41" s="6"/>
      <c r="G41" s="9" t="s">
        <v>11</v>
      </c>
      <c r="H41" s="7" t="s">
        <v>27</v>
      </c>
      <c r="I41" s="7" t="s">
        <v>63</v>
      </c>
      <c r="K41" s="6"/>
      <c r="L41" s="6"/>
      <c r="M41" s="6"/>
      <c r="N41" s="6"/>
      <c r="O41" s="6"/>
      <c r="P41" s="6"/>
      <c r="Q41" s="9" t="s">
        <v>10</v>
      </c>
      <c r="R41" s="595" t="s">
        <v>68</v>
      </c>
      <c r="S41" s="595"/>
      <c r="T41" s="595"/>
      <c r="U41" s="595"/>
      <c r="V41" s="14"/>
    </row>
    <row r="42" spans="1:23" s="1" customFormat="1" ht="20.25" customHeight="1" x14ac:dyDescent="0.3">
      <c r="A42" s="77"/>
      <c r="B42" s="17"/>
      <c r="C42" s="17"/>
      <c r="D42" s="17"/>
      <c r="E42" s="6"/>
      <c r="F42" s="6"/>
      <c r="G42" s="77"/>
      <c r="H42" s="7"/>
      <c r="K42" s="6"/>
      <c r="L42" s="6"/>
      <c r="M42" s="6"/>
      <c r="N42" s="6"/>
      <c r="O42" s="6"/>
      <c r="P42" s="6"/>
      <c r="Q42" s="77"/>
      <c r="R42" s="75"/>
      <c r="S42" s="75"/>
      <c r="T42" s="75"/>
      <c r="U42" s="75"/>
      <c r="V42" s="14"/>
    </row>
    <row r="43" spans="1:23" s="1" customFormat="1" ht="20.25" customHeight="1" x14ac:dyDescent="0.3">
      <c r="A43" s="596" t="s">
        <v>71</v>
      </c>
      <c r="B43" s="596"/>
      <c r="C43" s="30"/>
      <c r="D43" s="30"/>
      <c r="E43" s="55"/>
      <c r="F43" s="7"/>
      <c r="G43" s="596" t="s">
        <v>45</v>
      </c>
      <c r="H43" s="596"/>
      <c r="I43" s="596"/>
      <c r="J43" s="596"/>
      <c r="K43" s="7"/>
      <c r="L43" s="55"/>
      <c r="M43" s="7"/>
      <c r="N43" s="7"/>
      <c r="O43" s="7"/>
      <c r="P43" s="7"/>
      <c r="Q43" s="596" t="s">
        <v>39</v>
      </c>
      <c r="R43" s="596"/>
      <c r="S43" s="596"/>
      <c r="T43" s="7"/>
      <c r="U43" s="55"/>
      <c r="V43" s="6"/>
    </row>
    <row r="44" spans="1:23" s="1" customFormat="1" ht="20.25" customHeight="1" x14ac:dyDescent="0.3">
      <c r="A44" s="597" t="s">
        <v>37</v>
      </c>
      <c r="B44" s="597"/>
      <c r="C44" s="75"/>
      <c r="D44" s="75"/>
      <c r="E44" s="31" t="s">
        <v>16</v>
      </c>
      <c r="F44" s="31"/>
      <c r="G44" s="597" t="s">
        <v>38</v>
      </c>
      <c r="H44" s="597"/>
      <c r="I44" s="597"/>
      <c r="J44" s="597"/>
      <c r="L44" s="31" t="s">
        <v>16</v>
      </c>
      <c r="M44" s="31"/>
      <c r="N44" s="31"/>
      <c r="O44" s="31"/>
      <c r="P44" s="8"/>
      <c r="Q44" s="598" t="s">
        <v>40</v>
      </c>
      <c r="R44" s="598"/>
      <c r="S44" s="598"/>
      <c r="T44" s="16"/>
      <c r="U44" s="31" t="s">
        <v>16</v>
      </c>
      <c r="V44" s="16"/>
    </row>
    <row r="45" spans="1:23" s="1" customFormat="1" ht="20.25" customHeight="1" x14ac:dyDescent="0.3">
      <c r="A45" s="597" t="s">
        <v>18</v>
      </c>
      <c r="B45" s="597"/>
      <c r="C45" s="75"/>
      <c r="D45" s="75"/>
      <c r="F45" s="8"/>
      <c r="G45" s="599" t="s">
        <v>19</v>
      </c>
      <c r="H45" s="599"/>
      <c r="I45" s="599"/>
      <c r="J45" s="599"/>
      <c r="Q45" s="598" t="s">
        <v>28</v>
      </c>
      <c r="R45" s="598"/>
      <c r="S45" s="598"/>
      <c r="T45" s="16"/>
      <c r="U45" s="16"/>
      <c r="V45" s="16"/>
    </row>
    <row r="46" spans="1:23" s="1" customFormat="1" ht="20.25" customHeight="1" thickBot="1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T46" s="7"/>
      <c r="U46" s="6"/>
      <c r="V46" s="6"/>
      <c r="W46" s="600"/>
    </row>
    <row r="47" spans="1:23" s="1" customFormat="1" ht="18.75" customHeight="1" thickBot="1" x14ac:dyDescent="0.35">
      <c r="A47" s="9" t="s">
        <v>12</v>
      </c>
      <c r="B47" s="601" t="s">
        <v>29</v>
      </c>
      <c r="C47" s="601"/>
      <c r="D47" s="601"/>
      <c r="E47" s="601"/>
      <c r="F47" s="601"/>
      <c r="G47" s="9" t="s">
        <v>14</v>
      </c>
      <c r="H47" s="602" t="s">
        <v>67</v>
      </c>
      <c r="I47" s="602"/>
      <c r="J47" s="602"/>
      <c r="K47" s="602"/>
      <c r="L47" s="602"/>
      <c r="M47" s="79"/>
      <c r="N47" s="79"/>
      <c r="O47" s="79"/>
      <c r="Q47" s="9" t="s">
        <v>25</v>
      </c>
      <c r="T47" s="15"/>
      <c r="V47" s="6"/>
      <c r="W47" s="600"/>
    </row>
    <row r="48" spans="1:23" s="1" customFormat="1" ht="18.75" customHeight="1" x14ac:dyDescent="0.3">
      <c r="A48" s="6" t="s">
        <v>13</v>
      </c>
      <c r="B48" s="14"/>
      <c r="C48" s="14"/>
      <c r="D48" s="14"/>
      <c r="E48" s="14"/>
      <c r="F48" s="14"/>
      <c r="G48" s="14"/>
      <c r="H48" s="602"/>
      <c r="I48" s="602"/>
      <c r="J48" s="602"/>
      <c r="K48" s="602"/>
      <c r="L48" s="602"/>
      <c r="M48" s="79"/>
      <c r="N48" s="79"/>
      <c r="O48" s="79"/>
      <c r="T48" s="15"/>
      <c r="W48" s="600"/>
    </row>
    <row r="49" spans="1:23" s="1" customFormat="1" ht="15" customHeight="1" x14ac:dyDescent="0.3">
      <c r="A49" s="6"/>
      <c r="B49" s="7" t="s">
        <v>15</v>
      </c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S49" s="7" t="s">
        <v>22</v>
      </c>
      <c r="W49" s="600"/>
    </row>
    <row r="50" spans="1:23" s="1" customFormat="1" ht="16.5" customHeight="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S50" s="6" t="s">
        <v>23</v>
      </c>
      <c r="W50" s="600"/>
    </row>
    <row r="51" spans="1:23" s="1" customFormat="1" ht="15" customHeight="1" x14ac:dyDescent="0.3">
      <c r="A51" s="596" t="s">
        <v>41</v>
      </c>
      <c r="B51" s="596"/>
      <c r="C51" s="30"/>
      <c r="D51" s="30"/>
      <c r="E51" s="55"/>
      <c r="F51" s="7"/>
      <c r="G51" s="55"/>
      <c r="H51" s="55"/>
      <c r="I51" s="55"/>
      <c r="J51" s="13"/>
      <c r="L51" s="13"/>
      <c r="P51" s="7"/>
      <c r="Q51" s="7"/>
      <c r="R51" s="7"/>
      <c r="S51" s="7"/>
      <c r="V51" s="7"/>
      <c r="W51" s="600"/>
    </row>
    <row r="52" spans="1:23" s="1" customFormat="1" ht="15" customHeight="1" x14ac:dyDescent="0.3">
      <c r="A52" s="598" t="s">
        <v>42</v>
      </c>
      <c r="B52" s="598"/>
      <c r="C52" s="76"/>
      <c r="D52" s="76"/>
      <c r="E52" s="31" t="s">
        <v>16</v>
      </c>
      <c r="F52" s="31"/>
      <c r="G52" s="597" t="s">
        <v>20</v>
      </c>
      <c r="H52" s="597"/>
      <c r="I52" s="597"/>
      <c r="J52" s="597"/>
      <c r="L52" s="31" t="s">
        <v>16</v>
      </c>
      <c r="M52" s="31"/>
      <c r="N52" s="31"/>
      <c r="O52" s="31"/>
      <c r="P52" s="7"/>
      <c r="Q52" s="7"/>
      <c r="R52" s="7"/>
      <c r="V52" s="6"/>
      <c r="W52" s="4"/>
    </row>
    <row r="53" spans="1:23" s="1" customFormat="1" ht="15" customHeight="1" x14ac:dyDescent="0.3">
      <c r="A53" s="598" t="s">
        <v>30</v>
      </c>
      <c r="B53" s="598"/>
      <c r="C53" s="76"/>
      <c r="D53" s="76"/>
      <c r="E53" s="16"/>
      <c r="F53" s="7"/>
      <c r="G53" s="597" t="s">
        <v>21</v>
      </c>
      <c r="H53" s="597"/>
      <c r="I53" s="597"/>
      <c r="J53" s="597"/>
      <c r="P53" s="14"/>
      <c r="Q53" s="14"/>
      <c r="R53" s="14"/>
      <c r="S53" s="14"/>
      <c r="T53" s="7"/>
      <c r="U53" s="6"/>
      <c r="V53" s="6"/>
    </row>
    <row r="54" spans="1:23" x14ac:dyDescent="0.3">
      <c r="B54" s="5"/>
      <c r="C54" s="5"/>
      <c r="D54" s="5"/>
    </row>
  </sheetData>
  <mergeCells count="67">
    <mergeCell ref="A53:B53"/>
    <mergeCell ref="G53:J53"/>
    <mergeCell ref="W46:W51"/>
    <mergeCell ref="B47:F47"/>
    <mergeCell ref="H47:L48"/>
    <mergeCell ref="A51:B51"/>
    <mergeCell ref="A52:B52"/>
    <mergeCell ref="G52:J52"/>
    <mergeCell ref="A44:B44"/>
    <mergeCell ref="G44:J44"/>
    <mergeCell ref="Q44:S44"/>
    <mergeCell ref="A45:B45"/>
    <mergeCell ref="G45:J45"/>
    <mergeCell ref="Q45:S45"/>
    <mergeCell ref="T38:U38"/>
    <mergeCell ref="T39:U39"/>
    <mergeCell ref="R41:U41"/>
    <mergeCell ref="A43:B43"/>
    <mergeCell ref="G43:J43"/>
    <mergeCell ref="Q43:S43"/>
    <mergeCell ref="T37:U37"/>
    <mergeCell ref="T31:U31"/>
    <mergeCell ref="T32:U32"/>
    <mergeCell ref="T33:U33"/>
    <mergeCell ref="T34:U34"/>
    <mergeCell ref="T35:U35"/>
    <mergeCell ref="T36:U36"/>
    <mergeCell ref="T30:U30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18:U18"/>
    <mergeCell ref="G12:K12"/>
    <mergeCell ref="L12:S12"/>
    <mergeCell ref="T12:U14"/>
    <mergeCell ref="V12:V14"/>
    <mergeCell ref="G13:G14"/>
    <mergeCell ref="H13:H14"/>
    <mergeCell ref="I13:I14"/>
    <mergeCell ref="J13:J14"/>
    <mergeCell ref="K13:K14"/>
    <mergeCell ref="L13:L14"/>
    <mergeCell ref="Q13:Q14"/>
    <mergeCell ref="S13:S14"/>
    <mergeCell ref="T15:U15"/>
    <mergeCell ref="T16:U16"/>
    <mergeCell ref="T17:U17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3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W52"/>
  <sheetViews>
    <sheetView view="pageBreakPreview" topLeftCell="A22" zoomScale="85" zoomScaleNormal="85" zoomScaleSheetLayoutView="85" workbookViewId="0">
      <pane xSplit="2" topLeftCell="T1" activePane="topRight" state="frozen"/>
      <selection pane="topRight" activeCell="L24" sqref="L24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28.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605" t="s">
        <v>1</v>
      </c>
      <c r="C12" s="608" t="s">
        <v>43</v>
      </c>
      <c r="D12" s="611" t="s">
        <v>25</v>
      </c>
      <c r="E12" s="583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06"/>
      <c r="C13" s="609"/>
      <c r="D13" s="612"/>
      <c r="E13" s="614"/>
      <c r="F13" s="540"/>
      <c r="G13" s="577" t="s">
        <v>62</v>
      </c>
      <c r="H13" s="579" t="s">
        <v>32</v>
      </c>
      <c r="I13" s="581" t="s">
        <v>62</v>
      </c>
      <c r="J13" s="583" t="s">
        <v>70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607"/>
      <c r="C14" s="610"/>
      <c r="D14" s="613"/>
      <c r="E14" s="584"/>
      <c r="F14" s="541"/>
      <c r="G14" s="578"/>
      <c r="H14" s="580"/>
      <c r="I14" s="582"/>
      <c r="J14" s="584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7" customFormat="1" ht="27" customHeight="1" x14ac:dyDescent="0.35">
      <c r="A15" s="95">
        <v>1</v>
      </c>
      <c r="B15" s="183" t="s">
        <v>74</v>
      </c>
      <c r="C15" s="115">
        <v>1</v>
      </c>
      <c r="D15" s="115"/>
      <c r="E15" s="96" t="s">
        <v>647</v>
      </c>
      <c r="F15" s="95">
        <v>1169</v>
      </c>
      <c r="G15" s="118">
        <v>22895</v>
      </c>
      <c r="H15" s="117"/>
      <c r="I15" s="118"/>
      <c r="J15" s="118">
        <v>5000</v>
      </c>
      <c r="K15" s="119">
        <f>G15+J15</f>
        <v>27895</v>
      </c>
      <c r="L15" s="120"/>
      <c r="M15" s="121"/>
      <c r="N15" s="121"/>
      <c r="O15" s="121"/>
      <c r="P15" s="98"/>
      <c r="Q15" s="131"/>
      <c r="R15" s="118"/>
      <c r="S15" s="123">
        <f>SUM(P15:P15,R15:R15)</f>
        <v>0</v>
      </c>
      <c r="T15" s="587">
        <f t="shared" ref="T15:T23" si="0">K15-S15</f>
        <v>27895</v>
      </c>
      <c r="U15" s="587"/>
    </row>
    <row r="16" spans="1:23" s="167" customFormat="1" ht="27" customHeight="1" x14ac:dyDescent="0.35">
      <c r="A16" s="95">
        <v>2</v>
      </c>
      <c r="B16" s="183" t="s">
        <v>75</v>
      </c>
      <c r="C16" s="115"/>
      <c r="D16" s="115">
        <v>1</v>
      </c>
      <c r="E16" s="96" t="s">
        <v>648</v>
      </c>
      <c r="F16" s="95">
        <v>220</v>
      </c>
      <c r="G16" s="118">
        <v>31928</v>
      </c>
      <c r="H16" s="117"/>
      <c r="I16" s="118"/>
      <c r="J16" s="118">
        <v>5000</v>
      </c>
      <c r="K16" s="119">
        <f t="shared" ref="K16:K23" si="1">G16+J16</f>
        <v>36928</v>
      </c>
      <c r="L16" s="120"/>
      <c r="M16" s="121"/>
      <c r="N16" s="121"/>
      <c r="O16" s="121"/>
      <c r="P16" s="98"/>
      <c r="Q16" s="122"/>
      <c r="R16" s="118"/>
      <c r="S16" s="123">
        <f t="shared" ref="S16:S18" si="2">SUM(P16:P16,R16:R16)</f>
        <v>0</v>
      </c>
      <c r="T16" s="587">
        <f t="shared" ref="T16:T18" si="3">K16-S16</f>
        <v>36928</v>
      </c>
      <c r="U16" s="587"/>
    </row>
    <row r="17" spans="1:21" s="167" customFormat="1" ht="27" customHeight="1" x14ac:dyDescent="0.35">
      <c r="A17" s="95">
        <v>3</v>
      </c>
      <c r="B17" s="183" t="s">
        <v>76</v>
      </c>
      <c r="C17" s="115">
        <v>1</v>
      </c>
      <c r="D17" s="115"/>
      <c r="E17" s="96" t="s">
        <v>649</v>
      </c>
      <c r="F17" s="206">
        <v>470</v>
      </c>
      <c r="G17" s="100">
        <v>23674</v>
      </c>
      <c r="H17" s="117"/>
      <c r="I17" s="118"/>
      <c r="J17" s="118">
        <v>5000</v>
      </c>
      <c r="K17" s="119">
        <f t="shared" si="1"/>
        <v>28674</v>
      </c>
      <c r="L17" s="120"/>
      <c r="M17" s="121"/>
      <c r="N17" s="121"/>
      <c r="O17" s="121"/>
      <c r="P17" s="98"/>
      <c r="Q17" s="131"/>
      <c r="R17" s="118"/>
      <c r="S17" s="123">
        <f t="shared" si="2"/>
        <v>0</v>
      </c>
      <c r="T17" s="587">
        <f t="shared" si="3"/>
        <v>28674</v>
      </c>
      <c r="U17" s="587"/>
    </row>
    <row r="18" spans="1:21" s="168" customFormat="1" ht="27" customHeight="1" x14ac:dyDescent="0.35">
      <c r="A18" s="95">
        <v>4</v>
      </c>
      <c r="B18" s="183" t="s">
        <v>73</v>
      </c>
      <c r="C18" s="115">
        <v>1</v>
      </c>
      <c r="D18" s="115"/>
      <c r="E18" s="116" t="s">
        <v>650</v>
      </c>
      <c r="F18" s="206">
        <v>1337</v>
      </c>
      <c r="G18" s="101">
        <v>13494</v>
      </c>
      <c r="H18" s="124"/>
      <c r="I18" s="125"/>
      <c r="J18" s="118">
        <v>5000</v>
      </c>
      <c r="K18" s="119">
        <f t="shared" si="1"/>
        <v>18494</v>
      </c>
      <c r="L18" s="126"/>
      <c r="M18" s="127"/>
      <c r="N18" s="127"/>
      <c r="O18" s="127"/>
      <c r="P18" s="99"/>
      <c r="Q18" s="128"/>
      <c r="R18" s="125"/>
      <c r="S18" s="129">
        <f t="shared" si="2"/>
        <v>0</v>
      </c>
      <c r="T18" s="592">
        <f t="shared" si="3"/>
        <v>18494</v>
      </c>
      <c r="U18" s="592"/>
    </row>
    <row r="19" spans="1:21" s="167" customFormat="1" ht="27" customHeight="1" x14ac:dyDescent="0.35">
      <c r="A19" s="95">
        <v>5</v>
      </c>
      <c r="B19" s="183" t="s">
        <v>78</v>
      </c>
      <c r="C19" s="115">
        <v>1</v>
      </c>
      <c r="D19" s="115"/>
      <c r="E19" s="116" t="s">
        <v>652</v>
      </c>
      <c r="F19" s="206">
        <v>1080</v>
      </c>
      <c r="G19" s="101">
        <v>22895</v>
      </c>
      <c r="H19" s="117"/>
      <c r="I19" s="118"/>
      <c r="J19" s="118">
        <v>5000</v>
      </c>
      <c r="K19" s="119">
        <f t="shared" si="1"/>
        <v>27895</v>
      </c>
      <c r="L19" s="120"/>
      <c r="M19" s="121"/>
      <c r="N19" s="121"/>
      <c r="O19" s="121"/>
      <c r="P19" s="98"/>
      <c r="Q19" s="122"/>
      <c r="R19" s="118"/>
      <c r="S19" s="123">
        <f t="shared" ref="S19:S23" si="4">SUM(P19:P19,R19:R19)</f>
        <v>0</v>
      </c>
      <c r="T19" s="587">
        <f t="shared" si="0"/>
        <v>27895</v>
      </c>
      <c r="U19" s="587"/>
    </row>
    <row r="20" spans="1:21" s="167" customFormat="1" ht="27" customHeight="1" x14ac:dyDescent="0.35">
      <c r="A20" s="95">
        <v>6</v>
      </c>
      <c r="B20" s="183" t="s">
        <v>79</v>
      </c>
      <c r="C20" s="115"/>
      <c r="D20" s="115">
        <v>1</v>
      </c>
      <c r="E20" s="116" t="s">
        <v>653</v>
      </c>
      <c r="F20" s="206">
        <v>1079</v>
      </c>
      <c r="G20" s="101">
        <v>23151</v>
      </c>
      <c r="H20" s="117"/>
      <c r="I20" s="118"/>
      <c r="J20" s="118">
        <v>5000</v>
      </c>
      <c r="K20" s="119">
        <f t="shared" si="1"/>
        <v>28151</v>
      </c>
      <c r="L20" s="120"/>
      <c r="M20" s="121"/>
      <c r="N20" s="121"/>
      <c r="O20" s="121"/>
      <c r="P20" s="98"/>
      <c r="Q20" s="122"/>
      <c r="R20" s="118"/>
      <c r="S20" s="123">
        <f t="shared" si="4"/>
        <v>0</v>
      </c>
      <c r="T20" s="587">
        <f t="shared" si="0"/>
        <v>28151</v>
      </c>
      <c r="U20" s="587"/>
    </row>
    <row r="21" spans="1:21" s="168" customFormat="1" ht="27" customHeight="1" x14ac:dyDescent="0.35">
      <c r="A21" s="95">
        <v>7</v>
      </c>
      <c r="B21" s="183" t="s">
        <v>80</v>
      </c>
      <c r="C21" s="115">
        <v>1</v>
      </c>
      <c r="D21" s="115"/>
      <c r="E21" s="116" t="s">
        <v>654</v>
      </c>
      <c r="F21" s="206">
        <v>392</v>
      </c>
      <c r="G21" s="100">
        <v>32974</v>
      </c>
      <c r="H21" s="124"/>
      <c r="I21" s="125"/>
      <c r="J21" s="118">
        <v>5000</v>
      </c>
      <c r="K21" s="119">
        <f t="shared" si="1"/>
        <v>37974</v>
      </c>
      <c r="L21" s="126"/>
      <c r="M21" s="127"/>
      <c r="N21" s="127"/>
      <c r="O21" s="127"/>
      <c r="P21" s="99"/>
      <c r="Q21" s="128"/>
      <c r="R21" s="125"/>
      <c r="S21" s="129">
        <f t="shared" si="4"/>
        <v>0</v>
      </c>
      <c r="T21" s="592">
        <f t="shared" si="0"/>
        <v>37974</v>
      </c>
      <c r="U21" s="592"/>
    </row>
    <row r="22" spans="1:21" s="167" customFormat="1" ht="27" customHeight="1" x14ac:dyDescent="0.35">
      <c r="A22" s="95">
        <v>8</v>
      </c>
      <c r="B22" s="183" t="s">
        <v>81</v>
      </c>
      <c r="C22" s="115"/>
      <c r="D22" s="115">
        <v>1</v>
      </c>
      <c r="E22" s="116" t="s">
        <v>655</v>
      </c>
      <c r="F22" s="206">
        <v>155</v>
      </c>
      <c r="G22" s="100">
        <v>45517</v>
      </c>
      <c r="H22" s="117"/>
      <c r="I22" s="118"/>
      <c r="J22" s="118">
        <v>5000</v>
      </c>
      <c r="K22" s="119">
        <f t="shared" si="1"/>
        <v>50517</v>
      </c>
      <c r="L22" s="120"/>
      <c r="M22" s="121"/>
      <c r="N22" s="121"/>
      <c r="O22" s="121"/>
      <c r="P22" s="98"/>
      <c r="Q22" s="122"/>
      <c r="R22" s="118"/>
      <c r="S22" s="123">
        <f t="shared" si="4"/>
        <v>0</v>
      </c>
      <c r="T22" s="587">
        <f t="shared" si="0"/>
        <v>50517</v>
      </c>
      <c r="U22" s="587"/>
    </row>
    <row r="23" spans="1:21" s="167" customFormat="1" ht="27" customHeight="1" x14ac:dyDescent="0.35">
      <c r="A23" s="95">
        <v>9</v>
      </c>
      <c r="B23" s="183" t="s">
        <v>82</v>
      </c>
      <c r="C23" s="115"/>
      <c r="D23" s="115">
        <v>1</v>
      </c>
      <c r="E23" s="116" t="s">
        <v>656</v>
      </c>
      <c r="F23" s="206">
        <v>843</v>
      </c>
      <c r="G23" s="100">
        <v>23151</v>
      </c>
      <c r="H23" s="117"/>
      <c r="I23" s="118"/>
      <c r="J23" s="118">
        <v>5000</v>
      </c>
      <c r="K23" s="119">
        <f t="shared" si="1"/>
        <v>28151</v>
      </c>
      <c r="L23" s="120"/>
      <c r="M23" s="121"/>
      <c r="N23" s="121"/>
      <c r="O23" s="121"/>
      <c r="P23" s="98"/>
      <c r="Q23" s="122"/>
      <c r="R23" s="118"/>
      <c r="S23" s="123">
        <f t="shared" si="4"/>
        <v>0</v>
      </c>
      <c r="T23" s="587">
        <f t="shared" si="0"/>
        <v>28151</v>
      </c>
      <c r="U23" s="587"/>
    </row>
    <row r="24" spans="1:21" s="167" customFormat="1" ht="27" customHeight="1" x14ac:dyDescent="0.35">
      <c r="A24" s="95">
        <v>10</v>
      </c>
      <c r="B24" s="183" t="s">
        <v>83</v>
      </c>
      <c r="C24" s="115">
        <v>1</v>
      </c>
      <c r="D24" s="115"/>
      <c r="E24" s="116" t="s">
        <v>657</v>
      </c>
      <c r="F24" s="206">
        <v>903</v>
      </c>
      <c r="G24" s="100">
        <v>31928</v>
      </c>
      <c r="H24" s="117"/>
      <c r="I24" s="118"/>
      <c r="J24" s="118">
        <v>5000</v>
      </c>
      <c r="K24" s="119">
        <f>G24+J24</f>
        <v>36928</v>
      </c>
      <c r="L24" s="120"/>
      <c r="M24" s="121"/>
      <c r="N24" s="121"/>
      <c r="O24" s="121"/>
      <c r="P24" s="98"/>
      <c r="Q24" s="122"/>
      <c r="R24" s="118"/>
      <c r="S24" s="123">
        <f>SUM(P24:P24,R24:R24)</f>
        <v>0</v>
      </c>
      <c r="T24" s="587">
        <f>K24-S24</f>
        <v>36928</v>
      </c>
      <c r="U24" s="587"/>
    </row>
    <row r="25" spans="1:21" s="167" customFormat="1" ht="27" customHeight="1" x14ac:dyDescent="0.35">
      <c r="A25" s="95">
        <v>11</v>
      </c>
      <c r="B25" s="183" t="s">
        <v>72</v>
      </c>
      <c r="C25" s="185">
        <v>1</v>
      </c>
      <c r="D25" s="185"/>
      <c r="E25" s="116" t="s">
        <v>659</v>
      </c>
      <c r="F25" s="206">
        <v>1493</v>
      </c>
      <c r="G25" s="100">
        <v>92190</v>
      </c>
      <c r="H25" s="117"/>
      <c r="I25" s="118"/>
      <c r="J25" s="118">
        <v>5000</v>
      </c>
      <c r="K25" s="119">
        <f>G25+J25</f>
        <v>97190</v>
      </c>
      <c r="L25" s="120"/>
      <c r="M25" s="121"/>
      <c r="N25" s="121"/>
      <c r="O25" s="121"/>
      <c r="P25" s="98"/>
      <c r="Q25" s="122"/>
      <c r="R25" s="118"/>
      <c r="S25" s="123">
        <f>SUM(P25:P25,R25:R25)</f>
        <v>0</v>
      </c>
      <c r="T25" s="587">
        <f>K25-S25</f>
        <v>97190</v>
      </c>
      <c r="U25" s="587"/>
    </row>
    <row r="26" spans="1:21" s="167" customFormat="1" ht="27" customHeight="1" x14ac:dyDescent="0.35">
      <c r="A26" s="95">
        <v>12</v>
      </c>
      <c r="B26" s="183" t="s">
        <v>85</v>
      </c>
      <c r="C26" s="115">
        <v>1</v>
      </c>
      <c r="D26" s="115"/>
      <c r="E26" s="116" t="s">
        <v>660</v>
      </c>
      <c r="F26" s="206">
        <v>45</v>
      </c>
      <c r="G26" s="100">
        <v>18984</v>
      </c>
      <c r="H26" s="117"/>
      <c r="I26" s="118"/>
      <c r="J26" s="118">
        <v>5000</v>
      </c>
      <c r="K26" s="119">
        <f t="shared" ref="K26:K32" si="5">G26+J26</f>
        <v>23984</v>
      </c>
      <c r="L26" s="120"/>
      <c r="M26" s="121"/>
      <c r="N26" s="121"/>
      <c r="O26" s="121"/>
      <c r="P26" s="98"/>
      <c r="Q26" s="122"/>
      <c r="R26" s="118"/>
      <c r="S26" s="123">
        <f t="shared" ref="S26:S28" si="6">SUM(P26:P26,R26:R26)</f>
        <v>0</v>
      </c>
      <c r="T26" s="587">
        <f t="shared" ref="T26:T32" si="7">K26-S26</f>
        <v>23984</v>
      </c>
      <c r="U26" s="587"/>
    </row>
    <row r="27" spans="1:21" s="167" customFormat="1" ht="27" customHeight="1" x14ac:dyDescent="0.35">
      <c r="A27" s="95">
        <v>13</v>
      </c>
      <c r="B27" s="183" t="s">
        <v>86</v>
      </c>
      <c r="C27" s="115"/>
      <c r="D27" s="115">
        <v>1</v>
      </c>
      <c r="E27" s="116" t="s">
        <v>661</v>
      </c>
      <c r="F27" s="206">
        <v>371</v>
      </c>
      <c r="G27" s="101">
        <v>17253</v>
      </c>
      <c r="H27" s="117"/>
      <c r="I27" s="118"/>
      <c r="J27" s="118">
        <v>5000</v>
      </c>
      <c r="K27" s="119">
        <f t="shared" si="5"/>
        <v>22253</v>
      </c>
      <c r="L27" s="120"/>
      <c r="M27" s="121"/>
      <c r="N27" s="121"/>
      <c r="O27" s="121"/>
      <c r="P27" s="98"/>
      <c r="Q27" s="131"/>
      <c r="R27" s="118"/>
      <c r="S27" s="123">
        <f t="shared" si="6"/>
        <v>0</v>
      </c>
      <c r="T27" s="587">
        <f t="shared" si="7"/>
        <v>22253</v>
      </c>
      <c r="U27" s="587"/>
    </row>
    <row r="28" spans="1:21" s="168" customFormat="1" ht="27" customHeight="1" x14ac:dyDescent="0.35">
      <c r="A28" s="95">
        <v>14</v>
      </c>
      <c r="B28" s="183" t="s">
        <v>87</v>
      </c>
      <c r="C28" s="115">
        <v>1</v>
      </c>
      <c r="D28" s="115"/>
      <c r="E28" s="116" t="s">
        <v>662</v>
      </c>
      <c r="F28" s="206">
        <v>920</v>
      </c>
      <c r="G28" s="101">
        <v>23151</v>
      </c>
      <c r="H28" s="124"/>
      <c r="I28" s="125"/>
      <c r="J28" s="118">
        <v>5000</v>
      </c>
      <c r="K28" s="119">
        <f t="shared" si="5"/>
        <v>28151</v>
      </c>
      <c r="L28" s="126"/>
      <c r="M28" s="127"/>
      <c r="N28" s="127"/>
      <c r="O28" s="127"/>
      <c r="P28" s="99"/>
      <c r="Q28" s="128"/>
      <c r="R28" s="125"/>
      <c r="S28" s="129">
        <f t="shared" si="6"/>
        <v>0</v>
      </c>
      <c r="T28" s="592">
        <f t="shared" si="7"/>
        <v>28151</v>
      </c>
      <c r="U28" s="592"/>
    </row>
    <row r="29" spans="1:21" s="167" customFormat="1" ht="27" customHeight="1" x14ac:dyDescent="0.35">
      <c r="A29" s="95">
        <v>15</v>
      </c>
      <c r="B29" s="183" t="s">
        <v>88</v>
      </c>
      <c r="C29" s="115">
        <v>1</v>
      </c>
      <c r="D29" s="115"/>
      <c r="E29" s="116" t="s">
        <v>664</v>
      </c>
      <c r="F29" s="206">
        <v>370</v>
      </c>
      <c r="G29" s="100">
        <v>17253</v>
      </c>
      <c r="H29" s="117"/>
      <c r="I29" s="118"/>
      <c r="J29" s="118">
        <v>5000</v>
      </c>
      <c r="K29" s="119">
        <f t="shared" si="5"/>
        <v>22253</v>
      </c>
      <c r="L29" s="120"/>
      <c r="M29" s="121"/>
      <c r="N29" s="121"/>
      <c r="O29" s="121"/>
      <c r="P29" s="98"/>
      <c r="Q29" s="122"/>
      <c r="R29" s="118"/>
      <c r="S29" s="123">
        <f t="shared" ref="S29:S32" si="8">SUM(P29:P29,R29:R29)</f>
        <v>0</v>
      </c>
      <c r="T29" s="587">
        <f t="shared" si="7"/>
        <v>22253</v>
      </c>
      <c r="U29" s="587"/>
    </row>
    <row r="30" spans="1:21" s="168" customFormat="1" ht="27" customHeight="1" x14ac:dyDescent="0.35">
      <c r="A30" s="95">
        <v>16</v>
      </c>
      <c r="B30" s="183" t="s">
        <v>89</v>
      </c>
      <c r="C30" s="115"/>
      <c r="D30" s="115">
        <v>1</v>
      </c>
      <c r="E30" s="116" t="s">
        <v>665</v>
      </c>
      <c r="F30" s="206">
        <v>52</v>
      </c>
      <c r="G30" s="100">
        <v>71693</v>
      </c>
      <c r="H30" s="124"/>
      <c r="I30" s="125"/>
      <c r="J30" s="118">
        <v>5000</v>
      </c>
      <c r="K30" s="119">
        <f t="shared" si="5"/>
        <v>76693</v>
      </c>
      <c r="L30" s="126"/>
      <c r="M30" s="127"/>
      <c r="N30" s="127"/>
      <c r="O30" s="127"/>
      <c r="P30" s="99"/>
      <c r="Q30" s="128"/>
      <c r="R30" s="125"/>
      <c r="S30" s="129">
        <f t="shared" si="8"/>
        <v>0</v>
      </c>
      <c r="T30" s="592">
        <f t="shared" si="7"/>
        <v>76693</v>
      </c>
      <c r="U30" s="592"/>
    </row>
    <row r="31" spans="1:21" s="167" customFormat="1" ht="27" customHeight="1" x14ac:dyDescent="0.35">
      <c r="A31" s="95">
        <v>17</v>
      </c>
      <c r="B31" s="183" t="s">
        <v>90</v>
      </c>
      <c r="C31" s="115">
        <v>1</v>
      </c>
      <c r="D31" s="115"/>
      <c r="E31" s="116" t="s">
        <v>666</v>
      </c>
      <c r="F31" s="206">
        <v>463</v>
      </c>
      <c r="G31" s="100">
        <v>13598</v>
      </c>
      <c r="H31" s="117"/>
      <c r="I31" s="118"/>
      <c r="J31" s="118">
        <v>5000</v>
      </c>
      <c r="K31" s="119">
        <f t="shared" si="5"/>
        <v>18598</v>
      </c>
      <c r="L31" s="120"/>
      <c r="M31" s="121"/>
      <c r="N31" s="121"/>
      <c r="O31" s="121"/>
      <c r="P31" s="98"/>
      <c r="Q31" s="122"/>
      <c r="R31" s="118"/>
      <c r="S31" s="123">
        <f t="shared" si="8"/>
        <v>0</v>
      </c>
      <c r="T31" s="587">
        <f t="shared" si="7"/>
        <v>18598</v>
      </c>
      <c r="U31" s="587"/>
    </row>
    <row r="32" spans="1:21" s="167" customFormat="1" ht="27" customHeight="1" x14ac:dyDescent="0.35">
      <c r="A32" s="95">
        <v>18</v>
      </c>
      <c r="B32" s="183" t="s">
        <v>91</v>
      </c>
      <c r="C32" s="115"/>
      <c r="D32" s="115">
        <v>1</v>
      </c>
      <c r="E32" s="116" t="s">
        <v>667</v>
      </c>
      <c r="F32" s="206">
        <v>1078</v>
      </c>
      <c r="G32" s="100">
        <v>41135</v>
      </c>
      <c r="H32" s="117"/>
      <c r="I32" s="118"/>
      <c r="J32" s="118">
        <v>5000</v>
      </c>
      <c r="K32" s="119">
        <f t="shared" si="5"/>
        <v>46135</v>
      </c>
      <c r="L32" s="120"/>
      <c r="M32" s="121"/>
      <c r="N32" s="121"/>
      <c r="O32" s="121"/>
      <c r="P32" s="98"/>
      <c r="Q32" s="122"/>
      <c r="R32" s="118"/>
      <c r="S32" s="123">
        <f t="shared" si="8"/>
        <v>0</v>
      </c>
      <c r="T32" s="587">
        <f t="shared" si="7"/>
        <v>46135</v>
      </c>
      <c r="U32" s="587"/>
    </row>
    <row r="33" spans="1:23" s="167" customFormat="1" ht="27" customHeight="1" x14ac:dyDescent="0.35">
      <c r="A33" s="95">
        <v>19</v>
      </c>
      <c r="B33" s="183" t="s">
        <v>92</v>
      </c>
      <c r="C33" s="115"/>
      <c r="D33" s="115">
        <v>1</v>
      </c>
      <c r="E33" s="116" t="s">
        <v>668</v>
      </c>
      <c r="F33" s="206">
        <v>568</v>
      </c>
      <c r="G33" s="100">
        <v>17253</v>
      </c>
      <c r="H33" s="117"/>
      <c r="I33" s="118"/>
      <c r="J33" s="118">
        <v>5000</v>
      </c>
      <c r="K33" s="119">
        <f t="shared" ref="K33" si="9">G33+J33</f>
        <v>22253</v>
      </c>
      <c r="L33" s="120"/>
      <c r="M33" s="121"/>
      <c r="N33" s="121"/>
      <c r="O33" s="121"/>
      <c r="P33" s="98"/>
      <c r="Q33" s="122"/>
      <c r="R33" s="118"/>
      <c r="S33" s="123">
        <f t="shared" ref="S33" si="10">SUM(P33:P33,R33:R33)</f>
        <v>0</v>
      </c>
      <c r="T33" s="587">
        <f t="shared" ref="T33" si="11">K33-S33</f>
        <v>22253</v>
      </c>
      <c r="U33" s="587"/>
    </row>
    <row r="34" spans="1:23" s="1" customFormat="1" ht="9" customHeight="1" x14ac:dyDescent="0.3">
      <c r="A34" s="10"/>
      <c r="B34" s="41"/>
      <c r="C34" s="42"/>
      <c r="D34" s="42"/>
      <c r="E34" s="41"/>
      <c r="F34" s="42"/>
      <c r="G34" s="43"/>
      <c r="H34" s="44"/>
      <c r="I34" s="43"/>
      <c r="J34" s="43"/>
      <c r="K34" s="43"/>
      <c r="L34" s="6"/>
      <c r="N34" s="45"/>
      <c r="O34" s="45"/>
      <c r="P34" s="43"/>
      <c r="Q34" s="6"/>
      <c r="R34" s="46"/>
      <c r="S34" s="47"/>
      <c r="T34" s="593"/>
      <c r="U34" s="593"/>
      <c r="V34" s="6"/>
    </row>
    <row r="35" spans="1:23" s="1" customFormat="1" ht="24" customHeight="1" thickBot="1" x14ac:dyDescent="0.35">
      <c r="A35" s="10"/>
      <c r="B35" s="41"/>
      <c r="C35" s="48">
        <f>SUM(C15:C33)</f>
        <v>11</v>
      </c>
      <c r="D35" s="48">
        <f>SUM(D15:D33)</f>
        <v>8</v>
      </c>
      <c r="E35" s="41"/>
      <c r="F35" s="134" t="s">
        <v>35</v>
      </c>
      <c r="G35" s="104">
        <f>SUM(G15:G34)</f>
        <v>584117</v>
      </c>
      <c r="H35" s="104">
        <f t="shared" ref="H35:S35" si="12">SUM(H15:H34)</f>
        <v>0</v>
      </c>
      <c r="I35" s="104">
        <f t="shared" si="12"/>
        <v>0</v>
      </c>
      <c r="J35" s="70">
        <f>SUM(J15:J34)</f>
        <v>95000</v>
      </c>
      <c r="K35" s="70">
        <f>SUM(K15:K34)</f>
        <v>679117</v>
      </c>
      <c r="L35" s="70">
        <f t="shared" si="12"/>
        <v>0</v>
      </c>
      <c r="M35" s="70">
        <f t="shared" si="12"/>
        <v>0</v>
      </c>
      <c r="N35" s="70">
        <f t="shared" si="12"/>
        <v>0</v>
      </c>
      <c r="O35" s="70">
        <f t="shared" si="12"/>
        <v>0</v>
      </c>
      <c r="P35" s="70">
        <f t="shared" si="12"/>
        <v>0</v>
      </c>
      <c r="Q35" s="70">
        <f t="shared" si="12"/>
        <v>0</v>
      </c>
      <c r="R35" s="70">
        <f t="shared" si="12"/>
        <v>0</v>
      </c>
      <c r="S35" s="70">
        <f t="shared" si="12"/>
        <v>0</v>
      </c>
      <c r="T35" s="594">
        <f>SUM(T15:U34)</f>
        <v>679117</v>
      </c>
      <c r="U35" s="594"/>
      <c r="V35" s="6"/>
    </row>
    <row r="36" spans="1:23" s="51" customFormat="1" ht="18.75" customHeight="1" thickTop="1" thickBot="1" x14ac:dyDescent="0.35">
      <c r="A36" s="22"/>
      <c r="B36" s="23"/>
      <c r="C36" s="23"/>
      <c r="D36" s="23"/>
      <c r="E36" s="23"/>
      <c r="F36" s="23"/>
      <c r="G36" s="49"/>
      <c r="H36" s="49"/>
      <c r="I36" s="49"/>
      <c r="J36" s="49"/>
      <c r="K36" s="49"/>
      <c r="L36" s="49"/>
      <c r="M36" s="50"/>
      <c r="N36" s="50"/>
      <c r="O36" s="50"/>
      <c r="P36" s="49"/>
      <c r="Q36" s="49"/>
      <c r="R36" s="49"/>
      <c r="S36" s="49"/>
      <c r="T36" s="49"/>
      <c r="U36" s="49"/>
      <c r="V36" s="23"/>
    </row>
    <row r="37" spans="1:23" s="1" customFormat="1" ht="20.25" customHeight="1" thickBot="1" x14ac:dyDescent="0.35">
      <c r="A37" s="9" t="s">
        <v>9</v>
      </c>
      <c r="B37" s="17" t="s">
        <v>17</v>
      </c>
      <c r="C37" s="17"/>
      <c r="D37" s="17"/>
      <c r="E37" s="6"/>
      <c r="F37" s="6"/>
      <c r="G37" s="9" t="s">
        <v>11</v>
      </c>
      <c r="H37" s="7" t="s">
        <v>27</v>
      </c>
      <c r="I37" s="7" t="s">
        <v>63</v>
      </c>
      <c r="K37" s="6"/>
      <c r="L37" s="6"/>
      <c r="M37" s="6"/>
      <c r="N37" s="6"/>
      <c r="O37" s="6"/>
      <c r="P37" s="6"/>
      <c r="Q37" s="9" t="s">
        <v>10</v>
      </c>
      <c r="R37" s="595" t="s">
        <v>68</v>
      </c>
      <c r="S37" s="595"/>
      <c r="T37" s="595"/>
      <c r="U37" s="595"/>
      <c r="V37" s="14"/>
    </row>
    <row r="38" spans="1:23" s="1" customFormat="1" ht="20.25" customHeight="1" x14ac:dyDescent="0.3">
      <c r="A38" s="18"/>
      <c r="B38" s="17"/>
      <c r="C38" s="17"/>
      <c r="D38" s="17"/>
      <c r="E38" s="6"/>
      <c r="F38" s="6"/>
      <c r="G38" s="18"/>
      <c r="H38" s="7"/>
      <c r="K38" s="6"/>
      <c r="L38" s="6"/>
      <c r="M38" s="6"/>
      <c r="N38" s="6"/>
      <c r="O38" s="6"/>
      <c r="P38" s="6"/>
      <c r="Q38" s="18"/>
      <c r="R38" s="24"/>
      <c r="S38" s="24"/>
      <c r="T38" s="24"/>
      <c r="U38" s="24"/>
      <c r="V38" s="14"/>
    </row>
    <row r="39" spans="1:23" s="1" customFormat="1" ht="20.25" customHeight="1" x14ac:dyDescent="0.3">
      <c r="A39" s="596" t="s">
        <v>71</v>
      </c>
      <c r="B39" s="596"/>
      <c r="C39" s="27"/>
      <c r="D39" s="27"/>
      <c r="E39" s="55"/>
      <c r="F39" s="7"/>
      <c r="G39" s="596" t="s">
        <v>45</v>
      </c>
      <c r="H39" s="596"/>
      <c r="I39" s="596"/>
      <c r="J39" s="596"/>
      <c r="K39" s="7"/>
      <c r="L39" s="55"/>
      <c r="M39" s="7"/>
      <c r="N39" s="7"/>
      <c r="O39" s="7"/>
      <c r="P39" s="7"/>
      <c r="Q39" s="596" t="s">
        <v>39</v>
      </c>
      <c r="R39" s="596"/>
      <c r="S39" s="596"/>
      <c r="T39" s="7"/>
      <c r="U39" s="55"/>
      <c r="V39" s="6"/>
    </row>
    <row r="40" spans="1:23" s="1" customFormat="1" ht="20.25" customHeight="1" x14ac:dyDescent="0.3">
      <c r="A40" s="597" t="s">
        <v>37</v>
      </c>
      <c r="B40" s="597"/>
      <c r="C40" s="24"/>
      <c r="D40" s="24"/>
      <c r="E40" s="28" t="s">
        <v>16</v>
      </c>
      <c r="F40" s="28"/>
      <c r="G40" s="597" t="s">
        <v>38</v>
      </c>
      <c r="H40" s="597"/>
      <c r="I40" s="597"/>
      <c r="J40" s="597"/>
      <c r="L40" s="28" t="s">
        <v>16</v>
      </c>
      <c r="M40" s="28"/>
      <c r="N40" s="28"/>
      <c r="O40" s="28"/>
      <c r="P40" s="8"/>
      <c r="Q40" s="598" t="s">
        <v>40</v>
      </c>
      <c r="R40" s="598"/>
      <c r="S40" s="598"/>
      <c r="T40" s="16"/>
      <c r="U40" s="28" t="s">
        <v>16</v>
      </c>
      <c r="V40" s="16"/>
    </row>
    <row r="41" spans="1:23" s="1" customFormat="1" ht="20.25" customHeight="1" x14ac:dyDescent="0.3">
      <c r="A41" s="597" t="s">
        <v>18</v>
      </c>
      <c r="B41" s="597"/>
      <c r="C41" s="24"/>
      <c r="D41" s="24"/>
      <c r="F41" s="8"/>
      <c r="G41" s="599" t="s">
        <v>19</v>
      </c>
      <c r="H41" s="599"/>
      <c r="I41" s="599"/>
      <c r="J41" s="599"/>
      <c r="Q41" s="598" t="s">
        <v>28</v>
      </c>
      <c r="R41" s="598"/>
      <c r="S41" s="598"/>
      <c r="T41" s="16"/>
      <c r="U41" s="16"/>
      <c r="V41" s="16"/>
    </row>
    <row r="42" spans="1:23" s="1" customFormat="1" ht="20.25" customHeight="1" thickBot="1" x14ac:dyDescent="0.3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T42" s="7"/>
      <c r="U42" s="6"/>
      <c r="V42" s="6"/>
      <c r="W42" s="600"/>
    </row>
    <row r="43" spans="1:23" s="1" customFormat="1" ht="18.75" customHeight="1" thickBot="1" x14ac:dyDescent="0.35">
      <c r="A43" s="9" t="s">
        <v>12</v>
      </c>
      <c r="B43" s="601" t="s">
        <v>29</v>
      </c>
      <c r="C43" s="601"/>
      <c r="D43" s="601"/>
      <c r="E43" s="601"/>
      <c r="F43" s="601"/>
      <c r="G43" s="9" t="s">
        <v>14</v>
      </c>
      <c r="H43" s="602" t="s">
        <v>67</v>
      </c>
      <c r="I43" s="602"/>
      <c r="J43" s="602"/>
      <c r="K43" s="602"/>
      <c r="L43" s="602"/>
      <c r="M43" s="26"/>
      <c r="N43" s="26"/>
      <c r="O43" s="26"/>
      <c r="Q43" s="9" t="s">
        <v>25</v>
      </c>
      <c r="T43" s="15"/>
      <c r="V43" s="6"/>
      <c r="W43" s="600"/>
    </row>
    <row r="44" spans="1:23" s="1" customFormat="1" ht="18.75" customHeight="1" x14ac:dyDescent="0.3">
      <c r="A44" s="6" t="s">
        <v>13</v>
      </c>
      <c r="B44" s="14"/>
      <c r="C44" s="14"/>
      <c r="D44" s="14"/>
      <c r="E44" s="14"/>
      <c r="F44" s="14"/>
      <c r="G44" s="14"/>
      <c r="H44" s="602"/>
      <c r="I44" s="602"/>
      <c r="J44" s="602"/>
      <c r="K44" s="602"/>
      <c r="L44" s="602"/>
      <c r="M44" s="26"/>
      <c r="N44" s="26"/>
      <c r="O44" s="26"/>
      <c r="T44" s="15"/>
      <c r="W44" s="600"/>
    </row>
    <row r="45" spans="1:23" s="1" customFormat="1" ht="15" customHeight="1" x14ac:dyDescent="0.3">
      <c r="A45" s="6"/>
      <c r="B45" s="7" t="s">
        <v>15</v>
      </c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S45" s="7" t="s">
        <v>22</v>
      </c>
      <c r="W45" s="600"/>
    </row>
    <row r="46" spans="1:23" s="1" customFormat="1" ht="16.5" customHeight="1" x14ac:dyDescent="0.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S46" s="6" t="s">
        <v>23</v>
      </c>
      <c r="W46" s="600"/>
    </row>
    <row r="47" spans="1:23" s="1" customFormat="1" ht="15" customHeight="1" x14ac:dyDescent="0.3">
      <c r="A47" s="596" t="s">
        <v>41</v>
      </c>
      <c r="B47" s="596"/>
      <c r="C47" s="27"/>
      <c r="D47" s="27"/>
      <c r="E47" s="55"/>
      <c r="F47" s="7"/>
      <c r="G47" s="55"/>
      <c r="H47" s="55"/>
      <c r="I47" s="55"/>
      <c r="J47" s="13"/>
      <c r="L47" s="13"/>
      <c r="P47" s="7"/>
      <c r="Q47" s="7"/>
      <c r="R47" s="7"/>
      <c r="S47" s="7"/>
      <c r="V47" s="7"/>
      <c r="W47" s="600"/>
    </row>
    <row r="48" spans="1:23" s="1" customFormat="1" ht="15" customHeight="1" x14ac:dyDescent="0.3">
      <c r="A48" s="598" t="s">
        <v>42</v>
      </c>
      <c r="B48" s="598"/>
      <c r="C48" s="25"/>
      <c r="D48" s="25"/>
      <c r="E48" s="28" t="s">
        <v>16</v>
      </c>
      <c r="F48" s="28"/>
      <c r="G48" s="597" t="s">
        <v>20</v>
      </c>
      <c r="H48" s="597"/>
      <c r="I48" s="597"/>
      <c r="J48" s="597"/>
      <c r="L48" s="28" t="s">
        <v>16</v>
      </c>
      <c r="M48" s="28"/>
      <c r="N48" s="28"/>
      <c r="O48" s="28"/>
      <c r="P48" s="7"/>
      <c r="Q48" s="7"/>
      <c r="R48" s="7"/>
      <c r="V48" s="6"/>
      <c r="W48" s="4"/>
    </row>
    <row r="49" spans="1:22" s="1" customFormat="1" ht="15" customHeight="1" x14ac:dyDescent="0.3">
      <c r="A49" s="598" t="s">
        <v>30</v>
      </c>
      <c r="B49" s="598"/>
      <c r="C49" s="25"/>
      <c r="D49" s="25"/>
      <c r="E49" s="16"/>
      <c r="F49" s="7"/>
      <c r="G49" s="597" t="s">
        <v>21</v>
      </c>
      <c r="H49" s="597"/>
      <c r="I49" s="597"/>
      <c r="J49" s="597"/>
      <c r="P49" s="14"/>
      <c r="Q49" s="14"/>
      <c r="R49" s="14"/>
      <c r="S49" s="14"/>
      <c r="T49" s="7"/>
      <c r="U49" s="6"/>
      <c r="V49" s="6"/>
    </row>
    <row r="50" spans="1:22" x14ac:dyDescent="0.3">
      <c r="B50" s="5"/>
      <c r="C50" s="5"/>
      <c r="D50" s="5"/>
    </row>
    <row r="51" spans="1:22" x14ac:dyDescent="0.3">
      <c r="B51" s="252" t="s">
        <v>999</v>
      </c>
    </row>
    <row r="52" spans="1:22" s="486" customFormat="1" ht="27" customHeight="1" x14ac:dyDescent="0.35">
      <c r="A52" s="472">
        <v>12</v>
      </c>
      <c r="B52" s="473" t="s">
        <v>84</v>
      </c>
      <c r="C52" s="474"/>
      <c r="D52" s="474">
        <v>1</v>
      </c>
      <c r="E52" s="475" t="s">
        <v>658</v>
      </c>
      <c r="F52" s="476">
        <v>37</v>
      </c>
      <c r="G52" s="477">
        <v>18984</v>
      </c>
      <c r="H52" s="478"/>
      <c r="I52" s="479"/>
      <c r="J52" s="479">
        <v>5000</v>
      </c>
      <c r="K52" s="480">
        <f>G52+J52</f>
        <v>23984</v>
      </c>
      <c r="L52" s="481"/>
      <c r="M52" s="482"/>
      <c r="N52" s="482"/>
      <c r="O52" s="482"/>
      <c r="P52" s="483"/>
      <c r="Q52" s="484"/>
      <c r="R52" s="479"/>
      <c r="S52" s="485">
        <f>SUM(P52:P52,R52:R52)</f>
        <v>0</v>
      </c>
      <c r="T52" s="721">
        <f>K52-S52</f>
        <v>23984</v>
      </c>
      <c r="U52" s="721"/>
    </row>
  </sheetData>
  <sortState ref="B15:D33">
    <sortCondition ref="B15:B33"/>
  </sortState>
  <mergeCells count="61">
    <mergeCell ref="A48:B48"/>
    <mergeCell ref="G48:J48"/>
    <mergeCell ref="A49:B49"/>
    <mergeCell ref="G49:J49"/>
    <mergeCell ref="R37:U37"/>
    <mergeCell ref="Q41:S41"/>
    <mergeCell ref="G40:J40"/>
    <mergeCell ref="Q40:S40"/>
    <mergeCell ref="A41:B41"/>
    <mergeCell ref="G41:J41"/>
    <mergeCell ref="B43:F43"/>
    <mergeCell ref="H43:L44"/>
    <mergeCell ref="A47:B47"/>
    <mergeCell ref="A39:B39"/>
    <mergeCell ref="G39:J39"/>
    <mergeCell ref="A40:B40"/>
    <mergeCell ref="Q39:S39"/>
    <mergeCell ref="A3:U3"/>
    <mergeCell ref="A2:U2"/>
    <mergeCell ref="T17:U17"/>
    <mergeCell ref="T16:U16"/>
    <mergeCell ref="T12:U14"/>
    <mergeCell ref="J13:J14"/>
    <mergeCell ref="K13:K14"/>
    <mergeCell ref="T15:U15"/>
    <mergeCell ref="T18:U18"/>
    <mergeCell ref="T34:U34"/>
    <mergeCell ref="T35:U35"/>
    <mergeCell ref="T25:U25"/>
    <mergeCell ref="L12:S14"/>
    <mergeCell ref="V12:V14"/>
    <mergeCell ref="A4:U4"/>
    <mergeCell ref="S1:V1"/>
    <mergeCell ref="A5:U5"/>
    <mergeCell ref="A6:U6"/>
    <mergeCell ref="A12:A14"/>
    <mergeCell ref="B12:B14"/>
    <mergeCell ref="C12:C14"/>
    <mergeCell ref="D12:D14"/>
    <mergeCell ref="E12:E14"/>
    <mergeCell ref="F12:F14"/>
    <mergeCell ref="G12:K12"/>
    <mergeCell ref="G13:G14"/>
    <mergeCell ref="H13:H14"/>
    <mergeCell ref="I13:I14"/>
    <mergeCell ref="W42:W47"/>
    <mergeCell ref="T19:U19"/>
    <mergeCell ref="T24:U24"/>
    <mergeCell ref="T52:U52"/>
    <mergeCell ref="T26:U26"/>
    <mergeCell ref="T27:U27"/>
    <mergeCell ref="T22:U22"/>
    <mergeCell ref="T23:U23"/>
    <mergeCell ref="T21:U21"/>
    <mergeCell ref="T20:U20"/>
    <mergeCell ref="T28:U28"/>
    <mergeCell ref="T33:U33"/>
    <mergeCell ref="T29:U29"/>
    <mergeCell ref="T30:U30"/>
    <mergeCell ref="T31:U31"/>
    <mergeCell ref="T32:U32"/>
  </mergeCells>
  <printOptions horizontalCentered="1"/>
  <pageMargins left="1.1811023622047245" right="0.23622047244094491" top="0.51181102362204722" bottom="0.35433070866141736" header="0.23622047244094491" footer="0.31496062992125984"/>
  <pageSetup paperSize="5" scale="54" fitToWidth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121"/>
  <sheetViews>
    <sheetView view="pageBreakPreview" topLeftCell="A58" zoomScaleNormal="85" zoomScaleSheetLayoutView="100" workbookViewId="0">
      <pane xSplit="2" topLeftCell="T1" activePane="topRight" state="frozen"/>
      <selection pane="topRight" activeCell="T12" sqref="T12:U14"/>
    </sheetView>
  </sheetViews>
  <sheetFormatPr defaultRowHeight="15.6" x14ac:dyDescent="0.3"/>
  <cols>
    <col min="1" max="1" width="5.5" customWidth="1"/>
    <col min="2" max="2" width="33.59765625" customWidth="1"/>
    <col min="3" max="4" width="3.3984375" customWidth="1"/>
    <col min="5" max="5" width="21" customWidth="1"/>
    <col min="6" max="6" width="11.69921875" customWidth="1"/>
    <col min="7" max="7" width="17.8984375" customWidth="1"/>
    <col min="8" max="8" width="15.09765625" customWidth="1"/>
    <col min="9" max="9" width="11.19921875" hidden="1" customWidth="1"/>
    <col min="10" max="10" width="17.8984375" customWidth="1"/>
    <col min="11" max="11" width="17.3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615"/>
      <c r="J13" s="577" t="s">
        <v>4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616"/>
      <c r="J14" s="578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7" customFormat="1" ht="24.75" customHeight="1" x14ac:dyDescent="0.35">
      <c r="A15" s="95">
        <v>1</v>
      </c>
      <c r="B15" s="294" t="s">
        <v>906</v>
      </c>
      <c r="C15" s="115">
        <v>1</v>
      </c>
      <c r="D15" s="115"/>
      <c r="E15" s="137" t="s">
        <v>752</v>
      </c>
      <c r="F15" s="94">
        <v>2110</v>
      </c>
      <c r="G15" s="142">
        <v>24847</v>
      </c>
      <c r="H15" s="118">
        <v>5000</v>
      </c>
      <c r="I15" s="118"/>
      <c r="J15" s="118">
        <f>G15+H15</f>
        <v>29847</v>
      </c>
      <c r="K15" s="119">
        <f>G15+J15</f>
        <v>54694</v>
      </c>
      <c r="L15" s="120"/>
      <c r="M15" s="121"/>
      <c r="N15" s="121"/>
      <c r="O15" s="121"/>
      <c r="P15" s="98"/>
      <c r="Q15" s="122"/>
      <c r="R15" s="118"/>
      <c r="S15" s="123">
        <f t="shared" ref="S15" si="0">SUM(P15:P15,R15:R15)</f>
        <v>0</v>
      </c>
      <c r="T15" s="587">
        <f>J15-S15</f>
        <v>29847</v>
      </c>
      <c r="U15" s="587"/>
    </row>
    <row r="16" spans="1:23" s="167" customFormat="1" ht="24.75" customHeight="1" x14ac:dyDescent="0.35">
      <c r="A16" s="95">
        <v>2</v>
      </c>
      <c r="B16" s="130" t="s">
        <v>239</v>
      </c>
      <c r="C16" s="115"/>
      <c r="D16" s="115">
        <v>1</v>
      </c>
      <c r="E16" s="137" t="s">
        <v>663</v>
      </c>
      <c r="F16" s="94">
        <v>1087</v>
      </c>
      <c r="G16" s="142">
        <v>15306</v>
      </c>
      <c r="H16" s="118">
        <v>5000</v>
      </c>
      <c r="I16" s="118"/>
      <c r="J16" s="118">
        <f t="shared" ref="J16:J72" si="1">G16+H16</f>
        <v>20306</v>
      </c>
      <c r="K16" s="119">
        <f>G16+J16</f>
        <v>35612</v>
      </c>
      <c r="L16" s="120"/>
      <c r="M16" s="121"/>
      <c r="N16" s="121"/>
      <c r="O16" s="121"/>
      <c r="P16" s="98"/>
      <c r="Q16" s="122"/>
      <c r="R16" s="118"/>
      <c r="S16" s="123">
        <f t="shared" ref="S16" si="2">SUM(P16:P16,R16:R16)</f>
        <v>0</v>
      </c>
      <c r="T16" s="587">
        <f>J16-S16</f>
        <v>20306</v>
      </c>
      <c r="U16" s="587"/>
    </row>
    <row r="17" spans="1:21" s="168" customFormat="1" ht="24.75" customHeight="1" x14ac:dyDescent="0.35">
      <c r="A17" s="95">
        <v>3</v>
      </c>
      <c r="B17" s="130" t="s">
        <v>240</v>
      </c>
      <c r="C17" s="115"/>
      <c r="D17" s="115">
        <v>1</v>
      </c>
      <c r="E17" s="137" t="s">
        <v>746</v>
      </c>
      <c r="F17" s="94">
        <v>109</v>
      </c>
      <c r="G17" s="142">
        <v>12811</v>
      </c>
      <c r="H17" s="118">
        <v>5000</v>
      </c>
      <c r="I17" s="125"/>
      <c r="J17" s="118">
        <f t="shared" si="1"/>
        <v>17811</v>
      </c>
      <c r="K17" s="119">
        <f t="shared" ref="K17:K19" si="3">G17+J17</f>
        <v>30622</v>
      </c>
      <c r="L17" s="126"/>
      <c r="M17" s="127"/>
      <c r="N17" s="127"/>
      <c r="O17" s="127"/>
      <c r="P17" s="99"/>
      <c r="Q17" s="128"/>
      <c r="R17" s="125"/>
      <c r="S17" s="129">
        <f>SUM(P17:P17,R17:R17)</f>
        <v>0</v>
      </c>
      <c r="T17" s="587">
        <f t="shared" ref="T17:T72" si="4">J17-S17</f>
        <v>17811</v>
      </c>
      <c r="U17" s="587"/>
    </row>
    <row r="18" spans="1:21" s="168" customFormat="1" ht="24.75" customHeight="1" x14ac:dyDescent="0.35">
      <c r="A18" s="95">
        <v>4</v>
      </c>
      <c r="B18" s="130" t="s">
        <v>241</v>
      </c>
      <c r="C18" s="115">
        <v>1</v>
      </c>
      <c r="D18" s="115"/>
      <c r="E18" s="137" t="s">
        <v>737</v>
      </c>
      <c r="F18" s="94">
        <v>518</v>
      </c>
      <c r="G18" s="141">
        <v>12713</v>
      </c>
      <c r="H18" s="118">
        <v>5000</v>
      </c>
      <c r="I18" s="125"/>
      <c r="J18" s="118">
        <f t="shared" si="1"/>
        <v>17713</v>
      </c>
      <c r="K18" s="119">
        <f t="shared" si="3"/>
        <v>30426</v>
      </c>
      <c r="L18" s="126"/>
      <c r="M18" s="127"/>
      <c r="N18" s="127"/>
      <c r="O18" s="127"/>
      <c r="P18" s="99"/>
      <c r="Q18" s="128"/>
      <c r="R18" s="125"/>
      <c r="S18" s="129">
        <f t="shared" ref="S18:S19" si="5">SUM(P18:P18,R18:R18)</f>
        <v>0</v>
      </c>
      <c r="T18" s="587">
        <f t="shared" si="4"/>
        <v>17713</v>
      </c>
      <c r="U18" s="587"/>
    </row>
    <row r="19" spans="1:21" s="167" customFormat="1" ht="24.75" customHeight="1" x14ac:dyDescent="0.35">
      <c r="A19" s="95">
        <v>5</v>
      </c>
      <c r="B19" s="114" t="s">
        <v>242</v>
      </c>
      <c r="C19" s="115"/>
      <c r="D19" s="115">
        <v>1</v>
      </c>
      <c r="E19" s="137" t="s">
        <v>747</v>
      </c>
      <c r="F19" s="94">
        <v>190</v>
      </c>
      <c r="G19" s="141">
        <v>41135</v>
      </c>
      <c r="H19" s="118">
        <v>5000</v>
      </c>
      <c r="I19" s="118"/>
      <c r="J19" s="118">
        <f t="shared" si="1"/>
        <v>46135</v>
      </c>
      <c r="K19" s="119">
        <f t="shared" si="3"/>
        <v>87270</v>
      </c>
      <c r="L19" s="120"/>
      <c r="M19" s="121"/>
      <c r="N19" s="121"/>
      <c r="O19" s="121"/>
      <c r="P19" s="98"/>
      <c r="Q19" s="122"/>
      <c r="R19" s="118"/>
      <c r="S19" s="123">
        <f t="shared" si="5"/>
        <v>0</v>
      </c>
      <c r="T19" s="587">
        <f t="shared" si="4"/>
        <v>46135</v>
      </c>
      <c r="U19" s="587"/>
    </row>
    <row r="20" spans="1:21" s="167" customFormat="1" ht="24.75" customHeight="1" x14ac:dyDescent="0.35">
      <c r="A20" s="95">
        <v>6</v>
      </c>
      <c r="B20" s="130" t="s">
        <v>243</v>
      </c>
      <c r="C20" s="115"/>
      <c r="D20" s="115">
        <v>1</v>
      </c>
      <c r="E20" s="137" t="s">
        <v>673</v>
      </c>
      <c r="F20" s="94">
        <v>29</v>
      </c>
      <c r="G20" s="141">
        <v>95224</v>
      </c>
      <c r="H20" s="118">
        <v>5000</v>
      </c>
      <c r="I20" s="118"/>
      <c r="J20" s="118">
        <f t="shared" si="1"/>
        <v>100224</v>
      </c>
      <c r="K20" s="119">
        <f>G20+J20</f>
        <v>195448</v>
      </c>
      <c r="L20" s="120"/>
      <c r="M20" s="121"/>
      <c r="N20" s="121"/>
      <c r="O20" s="121"/>
      <c r="P20" s="98"/>
      <c r="Q20" s="122"/>
      <c r="R20" s="118"/>
      <c r="S20" s="123">
        <f>SUM(P20:P20,R20:R20)</f>
        <v>0</v>
      </c>
      <c r="T20" s="587">
        <f t="shared" si="4"/>
        <v>100224</v>
      </c>
      <c r="U20" s="587"/>
    </row>
    <row r="21" spans="1:21" s="167" customFormat="1" ht="24.75" customHeight="1" x14ac:dyDescent="0.35">
      <c r="A21" s="95">
        <v>7</v>
      </c>
      <c r="B21" s="130" t="s">
        <v>244</v>
      </c>
      <c r="C21" s="115">
        <v>1</v>
      </c>
      <c r="D21" s="115"/>
      <c r="E21" s="137" t="s">
        <v>748</v>
      </c>
      <c r="F21" s="94">
        <v>276</v>
      </c>
      <c r="G21" s="142">
        <v>15306</v>
      </c>
      <c r="H21" s="118">
        <v>5000</v>
      </c>
      <c r="I21" s="118"/>
      <c r="J21" s="118">
        <f t="shared" si="1"/>
        <v>20306</v>
      </c>
      <c r="K21" s="119">
        <f t="shared" ref="K21:K36" si="6">G21+J21</f>
        <v>35612</v>
      </c>
      <c r="L21" s="120"/>
      <c r="M21" s="121"/>
      <c r="N21" s="121"/>
      <c r="O21" s="121"/>
      <c r="P21" s="98"/>
      <c r="Q21" s="131"/>
      <c r="R21" s="118"/>
      <c r="S21" s="123">
        <f>SUM(P21:P21,R21:R21)</f>
        <v>0</v>
      </c>
      <c r="T21" s="587">
        <f t="shared" si="4"/>
        <v>20306</v>
      </c>
      <c r="U21" s="587"/>
    </row>
    <row r="22" spans="1:21" s="167" customFormat="1" ht="24.75" customHeight="1" x14ac:dyDescent="0.35">
      <c r="A22" s="95">
        <v>8</v>
      </c>
      <c r="B22" s="290" t="s">
        <v>245</v>
      </c>
      <c r="C22" s="115">
        <v>1</v>
      </c>
      <c r="D22" s="115"/>
      <c r="E22" s="93" t="s">
        <v>663</v>
      </c>
      <c r="F22" s="170">
        <v>2321</v>
      </c>
      <c r="G22" s="268">
        <v>15189</v>
      </c>
      <c r="H22" s="118">
        <v>5000</v>
      </c>
      <c r="I22" s="249"/>
      <c r="J22" s="118">
        <f t="shared" si="1"/>
        <v>20189</v>
      </c>
      <c r="K22" s="119">
        <f>J22</f>
        <v>20189</v>
      </c>
      <c r="L22" s="120"/>
      <c r="M22" s="121"/>
      <c r="N22" s="121"/>
      <c r="O22" s="121"/>
      <c r="P22" s="98"/>
      <c r="Q22" s="122"/>
      <c r="R22" s="118"/>
      <c r="S22" s="123">
        <f>SUM(P22:P22,R22:R22)</f>
        <v>0</v>
      </c>
      <c r="T22" s="587">
        <f t="shared" si="4"/>
        <v>20189</v>
      </c>
      <c r="U22" s="587"/>
    </row>
    <row r="23" spans="1:21" s="167" customFormat="1" ht="24.75" customHeight="1" x14ac:dyDescent="0.35">
      <c r="A23" s="95">
        <v>9</v>
      </c>
      <c r="B23" s="130" t="s">
        <v>246</v>
      </c>
      <c r="C23" s="115">
        <v>1</v>
      </c>
      <c r="D23" s="115"/>
      <c r="E23" s="137" t="s">
        <v>650</v>
      </c>
      <c r="F23" s="94">
        <v>761</v>
      </c>
      <c r="G23" s="142">
        <v>13494</v>
      </c>
      <c r="H23" s="118">
        <v>5000</v>
      </c>
      <c r="I23" s="118"/>
      <c r="J23" s="118">
        <f t="shared" si="1"/>
        <v>18494</v>
      </c>
      <c r="K23" s="119">
        <f t="shared" si="6"/>
        <v>31988</v>
      </c>
      <c r="L23" s="120"/>
      <c r="M23" s="121"/>
      <c r="N23" s="121"/>
      <c r="O23" s="121"/>
      <c r="P23" s="98"/>
      <c r="Q23" s="131"/>
      <c r="R23" s="118"/>
      <c r="S23" s="123">
        <f t="shared" ref="S23:S24" si="7">SUM(P23:P23,R23:R23)</f>
        <v>0</v>
      </c>
      <c r="T23" s="587">
        <f t="shared" si="4"/>
        <v>18494</v>
      </c>
      <c r="U23" s="587"/>
    </row>
    <row r="24" spans="1:21" s="168" customFormat="1" ht="24.75" customHeight="1" x14ac:dyDescent="0.35">
      <c r="A24" s="95">
        <v>10</v>
      </c>
      <c r="B24" s="130" t="s">
        <v>247</v>
      </c>
      <c r="C24" s="115">
        <v>1</v>
      </c>
      <c r="D24" s="115"/>
      <c r="E24" s="137" t="s">
        <v>737</v>
      </c>
      <c r="F24" s="94">
        <v>1760</v>
      </c>
      <c r="G24" s="142">
        <v>12713</v>
      </c>
      <c r="H24" s="118">
        <v>5000</v>
      </c>
      <c r="I24" s="125"/>
      <c r="J24" s="118">
        <f t="shared" si="1"/>
        <v>17713</v>
      </c>
      <c r="K24" s="119">
        <f t="shared" si="6"/>
        <v>30426</v>
      </c>
      <c r="L24" s="126"/>
      <c r="M24" s="127"/>
      <c r="N24" s="127"/>
      <c r="O24" s="127"/>
      <c r="P24" s="99"/>
      <c r="Q24" s="128"/>
      <c r="R24" s="125"/>
      <c r="S24" s="129">
        <f t="shared" si="7"/>
        <v>0</v>
      </c>
      <c r="T24" s="587">
        <f t="shared" si="4"/>
        <v>17713</v>
      </c>
      <c r="U24" s="587"/>
    </row>
    <row r="25" spans="1:21" s="168" customFormat="1" ht="24.75" customHeight="1" x14ac:dyDescent="0.35">
      <c r="A25" s="95">
        <v>11</v>
      </c>
      <c r="B25" s="130" t="s">
        <v>248</v>
      </c>
      <c r="C25" s="115">
        <v>1</v>
      </c>
      <c r="D25" s="115"/>
      <c r="E25" s="137" t="s">
        <v>750</v>
      </c>
      <c r="F25" s="94">
        <v>187</v>
      </c>
      <c r="G25" s="142">
        <v>18515</v>
      </c>
      <c r="H25" s="118">
        <v>5000</v>
      </c>
      <c r="I25" s="125"/>
      <c r="J25" s="118">
        <f t="shared" si="1"/>
        <v>23515</v>
      </c>
      <c r="K25" s="119">
        <f t="shared" si="6"/>
        <v>42030</v>
      </c>
      <c r="L25" s="126"/>
      <c r="M25" s="127"/>
      <c r="N25" s="127"/>
      <c r="O25" s="127"/>
      <c r="P25" s="99"/>
      <c r="Q25" s="128"/>
      <c r="R25" s="125"/>
      <c r="S25" s="129">
        <f>SUM(P25:P25,R25:R25)</f>
        <v>0</v>
      </c>
      <c r="T25" s="587">
        <f t="shared" si="4"/>
        <v>23515</v>
      </c>
      <c r="U25" s="587"/>
    </row>
    <row r="26" spans="1:21" s="167" customFormat="1" ht="24.75" customHeight="1" x14ac:dyDescent="0.35">
      <c r="A26" s="95">
        <v>12</v>
      </c>
      <c r="B26" s="130" t="s">
        <v>249</v>
      </c>
      <c r="C26" s="115">
        <v>1</v>
      </c>
      <c r="D26" s="115"/>
      <c r="E26" s="137" t="s">
        <v>751</v>
      </c>
      <c r="F26" s="94">
        <v>189</v>
      </c>
      <c r="G26" s="142">
        <v>15542</v>
      </c>
      <c r="H26" s="118">
        <v>5000</v>
      </c>
      <c r="I26" s="118"/>
      <c r="J26" s="118">
        <f t="shared" si="1"/>
        <v>20542</v>
      </c>
      <c r="K26" s="119">
        <f t="shared" si="6"/>
        <v>36084</v>
      </c>
      <c r="L26" s="120"/>
      <c r="M26" s="121"/>
      <c r="N26" s="121"/>
      <c r="O26" s="121"/>
      <c r="P26" s="98"/>
      <c r="Q26" s="131"/>
      <c r="R26" s="118"/>
      <c r="S26" s="123">
        <f t="shared" ref="S26:S27" si="8">SUM(P26:P26,R26:R26)</f>
        <v>0</v>
      </c>
      <c r="T26" s="587">
        <f t="shared" si="4"/>
        <v>20542</v>
      </c>
      <c r="U26" s="587"/>
    </row>
    <row r="27" spans="1:21" s="168" customFormat="1" ht="24.75" customHeight="1" x14ac:dyDescent="0.35">
      <c r="A27" s="95">
        <v>13</v>
      </c>
      <c r="B27" s="114" t="s">
        <v>250</v>
      </c>
      <c r="C27" s="115"/>
      <c r="D27" s="115">
        <v>1</v>
      </c>
      <c r="E27" s="137" t="s">
        <v>737</v>
      </c>
      <c r="F27" s="94">
        <v>913</v>
      </c>
      <c r="G27" s="141">
        <v>12811</v>
      </c>
      <c r="H27" s="118">
        <v>5000</v>
      </c>
      <c r="I27" s="125"/>
      <c r="J27" s="118">
        <f t="shared" si="1"/>
        <v>17811</v>
      </c>
      <c r="K27" s="119">
        <f>G27+J27</f>
        <v>30622</v>
      </c>
      <c r="L27" s="126"/>
      <c r="M27" s="127"/>
      <c r="N27" s="127"/>
      <c r="O27" s="127"/>
      <c r="P27" s="99"/>
      <c r="Q27" s="128"/>
      <c r="R27" s="125"/>
      <c r="S27" s="129">
        <f t="shared" si="8"/>
        <v>0</v>
      </c>
      <c r="T27" s="587">
        <f t="shared" si="4"/>
        <v>17811</v>
      </c>
      <c r="U27" s="587"/>
    </row>
    <row r="28" spans="1:21" s="168" customFormat="1" ht="24.75" customHeight="1" x14ac:dyDescent="0.35">
      <c r="A28" s="95">
        <v>14</v>
      </c>
      <c r="B28" s="130" t="s">
        <v>251</v>
      </c>
      <c r="C28" s="115"/>
      <c r="D28" s="115">
        <v>1</v>
      </c>
      <c r="E28" s="137" t="s">
        <v>746</v>
      </c>
      <c r="F28" s="94">
        <v>373</v>
      </c>
      <c r="G28" s="141">
        <v>12811</v>
      </c>
      <c r="H28" s="118">
        <v>5000</v>
      </c>
      <c r="I28" s="125"/>
      <c r="J28" s="118">
        <f t="shared" si="1"/>
        <v>17811</v>
      </c>
      <c r="K28" s="119">
        <f t="shared" si="6"/>
        <v>30622</v>
      </c>
      <c r="L28" s="126"/>
      <c r="M28" s="127"/>
      <c r="N28" s="127"/>
      <c r="O28" s="127"/>
      <c r="P28" s="99"/>
      <c r="Q28" s="128"/>
      <c r="R28" s="125"/>
      <c r="S28" s="129">
        <f>SUM(P28:P28,R28:R28)</f>
        <v>0</v>
      </c>
      <c r="T28" s="587">
        <f t="shared" si="4"/>
        <v>17811</v>
      </c>
      <c r="U28" s="587"/>
    </row>
    <row r="29" spans="1:21" s="167" customFormat="1" ht="24.75" customHeight="1" x14ac:dyDescent="0.35">
      <c r="A29" s="95">
        <v>15</v>
      </c>
      <c r="B29" s="130" t="s">
        <v>252</v>
      </c>
      <c r="C29" s="115">
        <v>1</v>
      </c>
      <c r="D29" s="115"/>
      <c r="E29" s="137" t="s">
        <v>650</v>
      </c>
      <c r="F29" s="94">
        <v>204</v>
      </c>
      <c r="G29" s="141">
        <v>13598</v>
      </c>
      <c r="H29" s="118">
        <v>5000</v>
      </c>
      <c r="I29" s="118"/>
      <c r="J29" s="118">
        <f t="shared" si="1"/>
        <v>18598</v>
      </c>
      <c r="K29" s="119">
        <f t="shared" si="6"/>
        <v>32196</v>
      </c>
      <c r="L29" s="120"/>
      <c r="M29" s="121"/>
      <c r="N29" s="121"/>
      <c r="O29" s="121"/>
      <c r="P29" s="98"/>
      <c r="Q29" s="131"/>
      <c r="R29" s="118"/>
      <c r="S29" s="123">
        <f t="shared" ref="S29:S31" si="9">SUM(P29:P29,R29:R29)</f>
        <v>0</v>
      </c>
      <c r="T29" s="587">
        <f t="shared" si="4"/>
        <v>18598</v>
      </c>
      <c r="U29" s="587"/>
    </row>
    <row r="30" spans="1:21" s="168" customFormat="1" ht="24.75" customHeight="1" x14ac:dyDescent="0.35">
      <c r="A30" s="95">
        <v>16</v>
      </c>
      <c r="B30" s="130" t="s">
        <v>253</v>
      </c>
      <c r="C30" s="115">
        <v>1</v>
      </c>
      <c r="D30" s="115"/>
      <c r="E30" s="137" t="s">
        <v>737</v>
      </c>
      <c r="F30" s="94">
        <v>659</v>
      </c>
      <c r="G30" s="141">
        <v>12713</v>
      </c>
      <c r="H30" s="118">
        <v>5000</v>
      </c>
      <c r="I30" s="125"/>
      <c r="J30" s="118">
        <f t="shared" si="1"/>
        <v>17713</v>
      </c>
      <c r="K30" s="119">
        <f t="shared" si="6"/>
        <v>30426</v>
      </c>
      <c r="L30" s="126"/>
      <c r="M30" s="127"/>
      <c r="N30" s="127"/>
      <c r="O30" s="127"/>
      <c r="P30" s="99"/>
      <c r="Q30" s="128"/>
      <c r="R30" s="125"/>
      <c r="S30" s="129">
        <f t="shared" si="9"/>
        <v>0</v>
      </c>
      <c r="T30" s="587">
        <f t="shared" si="4"/>
        <v>17713</v>
      </c>
      <c r="U30" s="587"/>
    </row>
    <row r="31" spans="1:21" s="167" customFormat="1" ht="24.75" customHeight="1" x14ac:dyDescent="0.35">
      <c r="A31" s="95">
        <v>17</v>
      </c>
      <c r="B31" s="130" t="s">
        <v>254</v>
      </c>
      <c r="C31" s="115">
        <v>1</v>
      </c>
      <c r="D31" s="115"/>
      <c r="E31" s="137" t="s">
        <v>650</v>
      </c>
      <c r="F31" s="94">
        <v>1182</v>
      </c>
      <c r="G31" s="142">
        <v>13494</v>
      </c>
      <c r="H31" s="118">
        <v>5000</v>
      </c>
      <c r="I31" s="118"/>
      <c r="J31" s="118">
        <f t="shared" si="1"/>
        <v>18494</v>
      </c>
      <c r="K31" s="119">
        <f t="shared" si="6"/>
        <v>31988</v>
      </c>
      <c r="L31" s="120"/>
      <c r="M31" s="121"/>
      <c r="N31" s="121"/>
      <c r="O31" s="121"/>
      <c r="P31" s="98"/>
      <c r="Q31" s="122"/>
      <c r="R31" s="118"/>
      <c r="S31" s="123">
        <f t="shared" si="9"/>
        <v>0</v>
      </c>
      <c r="T31" s="587">
        <f t="shared" si="4"/>
        <v>18494</v>
      </c>
      <c r="U31" s="587"/>
    </row>
    <row r="32" spans="1:21" s="168" customFormat="1" ht="24.75" customHeight="1" x14ac:dyDescent="0.35">
      <c r="A32" s="95">
        <v>18</v>
      </c>
      <c r="B32" s="130" t="s">
        <v>255</v>
      </c>
      <c r="C32" s="115"/>
      <c r="D32" s="115">
        <v>1</v>
      </c>
      <c r="E32" s="137" t="s">
        <v>752</v>
      </c>
      <c r="F32" s="94">
        <v>1085</v>
      </c>
      <c r="G32" s="142">
        <v>25103</v>
      </c>
      <c r="H32" s="118">
        <v>5000</v>
      </c>
      <c r="I32" s="125"/>
      <c r="J32" s="118">
        <f t="shared" si="1"/>
        <v>30103</v>
      </c>
      <c r="K32" s="119">
        <f t="shared" si="6"/>
        <v>55206</v>
      </c>
      <c r="L32" s="126"/>
      <c r="M32" s="127"/>
      <c r="N32" s="127"/>
      <c r="O32" s="127"/>
      <c r="P32" s="99"/>
      <c r="Q32" s="128"/>
      <c r="R32" s="125"/>
      <c r="S32" s="129">
        <f>SUM(P32:P32,R32:R32)</f>
        <v>0</v>
      </c>
      <c r="T32" s="587">
        <f t="shared" si="4"/>
        <v>30103</v>
      </c>
      <c r="U32" s="587"/>
    </row>
    <row r="33" spans="1:21" s="167" customFormat="1" ht="24.75" customHeight="1" x14ac:dyDescent="0.35">
      <c r="A33" s="95">
        <v>19</v>
      </c>
      <c r="B33" s="114" t="s">
        <v>907</v>
      </c>
      <c r="C33" s="115">
        <v>1</v>
      </c>
      <c r="D33" s="115"/>
      <c r="E33" s="137" t="s">
        <v>908</v>
      </c>
      <c r="F33" s="94">
        <v>2338</v>
      </c>
      <c r="G33" s="142">
        <v>44852</v>
      </c>
      <c r="H33" s="118">
        <v>5000</v>
      </c>
      <c r="I33" s="118"/>
      <c r="J33" s="118">
        <f t="shared" si="1"/>
        <v>49852</v>
      </c>
      <c r="K33" s="119">
        <f t="shared" ref="K33" si="10">G33+J33</f>
        <v>94704</v>
      </c>
      <c r="L33" s="120"/>
      <c r="M33" s="121"/>
      <c r="N33" s="121"/>
      <c r="O33" s="121"/>
      <c r="P33" s="98"/>
      <c r="Q33" s="122"/>
      <c r="R33" s="118"/>
      <c r="S33" s="123">
        <f t="shared" ref="S33" si="11">SUM(P33:P33,R33:R33)</f>
        <v>0</v>
      </c>
      <c r="T33" s="587">
        <f t="shared" ref="T33" si="12">J33-S33</f>
        <v>49852</v>
      </c>
      <c r="U33" s="587"/>
    </row>
    <row r="34" spans="1:21" s="167" customFormat="1" ht="24.75" customHeight="1" x14ac:dyDescent="0.35">
      <c r="A34" s="95">
        <v>20</v>
      </c>
      <c r="B34" s="114" t="s">
        <v>256</v>
      </c>
      <c r="C34" s="115"/>
      <c r="D34" s="115">
        <v>1</v>
      </c>
      <c r="E34" s="137" t="s">
        <v>737</v>
      </c>
      <c r="F34" s="94">
        <v>788</v>
      </c>
      <c r="G34" s="142">
        <v>12713</v>
      </c>
      <c r="H34" s="118">
        <v>5000</v>
      </c>
      <c r="I34" s="118"/>
      <c r="J34" s="118">
        <f t="shared" si="1"/>
        <v>17713</v>
      </c>
      <c r="K34" s="119">
        <f t="shared" si="6"/>
        <v>30426</v>
      </c>
      <c r="L34" s="120"/>
      <c r="M34" s="121"/>
      <c r="N34" s="121"/>
      <c r="O34" s="121"/>
      <c r="P34" s="98"/>
      <c r="Q34" s="122"/>
      <c r="R34" s="118"/>
      <c r="S34" s="123">
        <f t="shared" ref="S34:S36" si="13">SUM(P34:P34,R34:R34)</f>
        <v>0</v>
      </c>
      <c r="T34" s="587">
        <f t="shared" si="4"/>
        <v>17713</v>
      </c>
      <c r="U34" s="587"/>
    </row>
    <row r="35" spans="1:21" s="168" customFormat="1" ht="24.75" customHeight="1" x14ac:dyDescent="0.35">
      <c r="A35" s="95">
        <v>21</v>
      </c>
      <c r="B35" s="130" t="s">
        <v>257</v>
      </c>
      <c r="C35" s="115">
        <v>1</v>
      </c>
      <c r="D35" s="115"/>
      <c r="E35" s="137" t="s">
        <v>743</v>
      </c>
      <c r="F35" s="94">
        <v>54</v>
      </c>
      <c r="G35" s="142">
        <v>15189</v>
      </c>
      <c r="H35" s="118">
        <v>5000</v>
      </c>
      <c r="I35" s="125"/>
      <c r="J35" s="118">
        <f t="shared" si="1"/>
        <v>20189</v>
      </c>
      <c r="K35" s="119">
        <f t="shared" si="6"/>
        <v>35378</v>
      </c>
      <c r="L35" s="126"/>
      <c r="M35" s="127"/>
      <c r="N35" s="127"/>
      <c r="O35" s="127"/>
      <c r="P35" s="99"/>
      <c r="Q35" s="128"/>
      <c r="R35" s="125"/>
      <c r="S35" s="129">
        <f t="shared" si="13"/>
        <v>0</v>
      </c>
      <c r="T35" s="587">
        <f t="shared" si="4"/>
        <v>20189</v>
      </c>
      <c r="U35" s="587"/>
    </row>
    <row r="36" spans="1:21" s="167" customFormat="1" ht="24.75" customHeight="1" x14ac:dyDescent="0.35">
      <c r="A36" s="95">
        <v>22</v>
      </c>
      <c r="B36" s="130" t="s">
        <v>258</v>
      </c>
      <c r="C36" s="115">
        <v>1</v>
      </c>
      <c r="D36" s="115"/>
      <c r="E36" s="137" t="s">
        <v>737</v>
      </c>
      <c r="F36" s="94">
        <v>445</v>
      </c>
      <c r="G36" s="142">
        <v>12713</v>
      </c>
      <c r="H36" s="118">
        <v>5000</v>
      </c>
      <c r="I36" s="118"/>
      <c r="J36" s="118">
        <f t="shared" si="1"/>
        <v>17713</v>
      </c>
      <c r="K36" s="119">
        <f t="shared" si="6"/>
        <v>30426</v>
      </c>
      <c r="L36" s="120"/>
      <c r="M36" s="121"/>
      <c r="N36" s="121"/>
      <c r="O36" s="121"/>
      <c r="P36" s="98"/>
      <c r="Q36" s="122"/>
      <c r="R36" s="118"/>
      <c r="S36" s="123">
        <f t="shared" si="13"/>
        <v>0</v>
      </c>
      <c r="T36" s="587">
        <f t="shared" si="4"/>
        <v>17713</v>
      </c>
      <c r="U36" s="587"/>
    </row>
    <row r="37" spans="1:21" s="167" customFormat="1" ht="24.75" customHeight="1" x14ac:dyDescent="0.35">
      <c r="A37" s="95">
        <v>23</v>
      </c>
      <c r="B37" s="130" t="s">
        <v>259</v>
      </c>
      <c r="C37" s="115">
        <v>1</v>
      </c>
      <c r="D37" s="115"/>
      <c r="E37" s="137" t="s">
        <v>737</v>
      </c>
      <c r="F37" s="94">
        <v>25</v>
      </c>
      <c r="G37" s="141">
        <v>13413</v>
      </c>
      <c r="H37" s="118">
        <v>5000</v>
      </c>
      <c r="I37" s="118"/>
      <c r="J37" s="118">
        <f t="shared" si="1"/>
        <v>18413</v>
      </c>
      <c r="K37" s="119">
        <f>G37+J37</f>
        <v>31826</v>
      </c>
      <c r="L37" s="120"/>
      <c r="M37" s="121"/>
      <c r="N37" s="121"/>
      <c r="O37" s="121"/>
      <c r="P37" s="98"/>
      <c r="Q37" s="122"/>
      <c r="R37" s="118"/>
      <c r="S37" s="123">
        <f>SUM(P37:P37,R37:R37)</f>
        <v>0</v>
      </c>
      <c r="T37" s="587">
        <f t="shared" si="4"/>
        <v>18413</v>
      </c>
      <c r="U37" s="587"/>
    </row>
    <row r="38" spans="1:21" s="167" customFormat="1" ht="24.75" customHeight="1" x14ac:dyDescent="0.35">
      <c r="A38" s="95">
        <v>24</v>
      </c>
      <c r="B38" s="130" t="s">
        <v>260</v>
      </c>
      <c r="C38" s="115">
        <v>1</v>
      </c>
      <c r="D38" s="115"/>
      <c r="E38" s="137" t="s">
        <v>737</v>
      </c>
      <c r="F38" s="94">
        <v>1084</v>
      </c>
      <c r="G38" s="141">
        <v>12811</v>
      </c>
      <c r="H38" s="118">
        <v>5000</v>
      </c>
      <c r="I38" s="118"/>
      <c r="J38" s="118">
        <f t="shared" si="1"/>
        <v>17811</v>
      </c>
      <c r="K38" s="119">
        <f t="shared" ref="K38" si="14">G38+J38</f>
        <v>30622</v>
      </c>
      <c r="L38" s="120"/>
      <c r="M38" s="121"/>
      <c r="N38" s="121"/>
      <c r="O38" s="121"/>
      <c r="P38" s="98"/>
      <c r="Q38" s="131"/>
      <c r="R38" s="118"/>
      <c r="S38" s="123">
        <f>SUM(P38:P38,R38:R38)</f>
        <v>0</v>
      </c>
      <c r="T38" s="587">
        <f t="shared" si="4"/>
        <v>17811</v>
      </c>
      <c r="U38" s="587"/>
    </row>
    <row r="39" spans="1:21" s="167" customFormat="1" ht="24.75" customHeight="1" x14ac:dyDescent="0.35">
      <c r="A39" s="95">
        <v>25</v>
      </c>
      <c r="B39" s="130" t="s">
        <v>261</v>
      </c>
      <c r="C39" s="115">
        <v>1</v>
      </c>
      <c r="D39" s="115"/>
      <c r="E39" s="137" t="s">
        <v>753</v>
      </c>
      <c r="F39" s="94">
        <v>363</v>
      </c>
      <c r="G39" s="141">
        <v>15306</v>
      </c>
      <c r="H39" s="118">
        <v>5000</v>
      </c>
      <c r="I39" s="118"/>
      <c r="J39" s="118">
        <f t="shared" si="1"/>
        <v>20306</v>
      </c>
      <c r="K39" s="119">
        <f>G39+J39</f>
        <v>35612</v>
      </c>
      <c r="L39" s="120"/>
      <c r="M39" s="121"/>
      <c r="N39" s="121"/>
      <c r="O39" s="121"/>
      <c r="P39" s="98"/>
      <c r="Q39" s="122"/>
      <c r="R39" s="118"/>
      <c r="S39" s="123">
        <f>SUM(P39:P39,R39:R39)</f>
        <v>0</v>
      </c>
      <c r="T39" s="587">
        <f t="shared" si="4"/>
        <v>20306</v>
      </c>
      <c r="U39" s="587"/>
    </row>
    <row r="40" spans="1:21" s="167" customFormat="1" ht="24.75" customHeight="1" x14ac:dyDescent="0.35">
      <c r="A40" s="95">
        <v>26</v>
      </c>
      <c r="B40" s="130" t="s">
        <v>262</v>
      </c>
      <c r="C40" s="115">
        <v>1</v>
      </c>
      <c r="D40" s="115"/>
      <c r="E40" s="137" t="s">
        <v>754</v>
      </c>
      <c r="F40" s="94">
        <v>350</v>
      </c>
      <c r="G40" s="141">
        <v>18826</v>
      </c>
      <c r="H40" s="118">
        <v>5000</v>
      </c>
      <c r="I40" s="118"/>
      <c r="J40" s="118">
        <f t="shared" si="1"/>
        <v>23826</v>
      </c>
      <c r="K40" s="119">
        <f t="shared" ref="K40:K58" si="15">G40+J40</f>
        <v>42652</v>
      </c>
      <c r="L40" s="120"/>
      <c r="M40" s="121"/>
      <c r="N40" s="121"/>
      <c r="O40" s="121"/>
      <c r="P40" s="98"/>
      <c r="Q40" s="131"/>
      <c r="R40" s="118"/>
      <c r="S40" s="123">
        <f t="shared" ref="S40:S41" si="16">SUM(P40:P40,R40:R40)</f>
        <v>0</v>
      </c>
      <c r="T40" s="587">
        <f t="shared" si="4"/>
        <v>23826</v>
      </c>
      <c r="U40" s="587"/>
    </row>
    <row r="41" spans="1:21" s="168" customFormat="1" ht="24.75" customHeight="1" x14ac:dyDescent="0.35">
      <c r="A41" s="95">
        <v>27</v>
      </c>
      <c r="B41" s="130" t="s">
        <v>263</v>
      </c>
      <c r="C41" s="115">
        <v>1</v>
      </c>
      <c r="D41" s="115"/>
      <c r="E41" s="137" t="s">
        <v>650</v>
      </c>
      <c r="F41" s="94">
        <v>188</v>
      </c>
      <c r="G41" s="141">
        <v>13913</v>
      </c>
      <c r="H41" s="118">
        <v>5000</v>
      </c>
      <c r="I41" s="125"/>
      <c r="J41" s="118">
        <f t="shared" si="1"/>
        <v>18913</v>
      </c>
      <c r="K41" s="119">
        <f t="shared" si="15"/>
        <v>32826</v>
      </c>
      <c r="L41" s="126"/>
      <c r="M41" s="127"/>
      <c r="N41" s="127"/>
      <c r="O41" s="127"/>
      <c r="P41" s="99"/>
      <c r="Q41" s="128"/>
      <c r="R41" s="125"/>
      <c r="S41" s="129">
        <f t="shared" si="16"/>
        <v>0</v>
      </c>
      <c r="T41" s="587">
        <f t="shared" si="4"/>
        <v>18913</v>
      </c>
      <c r="U41" s="587"/>
    </row>
    <row r="42" spans="1:21" s="168" customFormat="1" ht="24.75" customHeight="1" x14ac:dyDescent="0.35">
      <c r="A42" s="95">
        <v>28</v>
      </c>
      <c r="B42" s="130" t="s">
        <v>264</v>
      </c>
      <c r="C42" s="115">
        <v>1</v>
      </c>
      <c r="D42" s="115"/>
      <c r="E42" s="137" t="s">
        <v>737</v>
      </c>
      <c r="F42" s="94">
        <v>100</v>
      </c>
      <c r="G42" s="141">
        <v>12811</v>
      </c>
      <c r="H42" s="118">
        <v>5000</v>
      </c>
      <c r="I42" s="125"/>
      <c r="J42" s="118">
        <f t="shared" si="1"/>
        <v>17811</v>
      </c>
      <c r="K42" s="119">
        <f t="shared" si="15"/>
        <v>30622</v>
      </c>
      <c r="L42" s="126"/>
      <c r="M42" s="127"/>
      <c r="N42" s="127"/>
      <c r="O42" s="127"/>
      <c r="P42" s="99"/>
      <c r="Q42" s="128"/>
      <c r="R42" s="125"/>
      <c r="S42" s="129">
        <f>SUM(P42:P42,R42:R42)</f>
        <v>0</v>
      </c>
      <c r="T42" s="587">
        <f t="shared" si="4"/>
        <v>17811</v>
      </c>
      <c r="U42" s="587"/>
    </row>
    <row r="43" spans="1:21" s="167" customFormat="1" ht="24.75" customHeight="1" x14ac:dyDescent="0.35">
      <c r="A43" s="95">
        <v>29</v>
      </c>
      <c r="B43" s="114" t="s">
        <v>265</v>
      </c>
      <c r="C43" s="115">
        <v>1</v>
      </c>
      <c r="D43" s="115"/>
      <c r="E43" s="137" t="s">
        <v>755</v>
      </c>
      <c r="F43" s="94">
        <v>121</v>
      </c>
      <c r="G43" s="141">
        <v>15306</v>
      </c>
      <c r="H43" s="118">
        <v>5000</v>
      </c>
      <c r="I43" s="118"/>
      <c r="J43" s="118">
        <f t="shared" si="1"/>
        <v>20306</v>
      </c>
      <c r="K43" s="119">
        <f t="shared" si="15"/>
        <v>35612</v>
      </c>
      <c r="L43" s="120"/>
      <c r="M43" s="121"/>
      <c r="N43" s="121"/>
      <c r="O43" s="121"/>
      <c r="P43" s="98"/>
      <c r="Q43" s="131"/>
      <c r="R43" s="118"/>
      <c r="S43" s="123">
        <f t="shared" ref="S43:S45" si="17">SUM(P43:P43,R43:R43)</f>
        <v>0</v>
      </c>
      <c r="T43" s="587">
        <f t="shared" si="4"/>
        <v>20306</v>
      </c>
      <c r="U43" s="587"/>
    </row>
    <row r="44" spans="1:21" s="167" customFormat="1" ht="24.75" customHeight="1" x14ac:dyDescent="0.35">
      <c r="A44" s="95">
        <v>30</v>
      </c>
      <c r="B44" s="130" t="s">
        <v>266</v>
      </c>
      <c r="C44" s="115">
        <v>1</v>
      </c>
      <c r="D44" s="115"/>
      <c r="E44" s="137" t="s">
        <v>663</v>
      </c>
      <c r="F44" s="94">
        <v>1770</v>
      </c>
      <c r="G44" s="141">
        <v>15189</v>
      </c>
      <c r="H44" s="118">
        <v>5000</v>
      </c>
      <c r="I44" s="118"/>
      <c r="J44" s="118">
        <f t="shared" si="1"/>
        <v>20189</v>
      </c>
      <c r="K44" s="119">
        <f t="shared" si="15"/>
        <v>35378</v>
      </c>
      <c r="L44" s="120"/>
      <c r="M44" s="121"/>
      <c r="N44" s="121"/>
      <c r="O44" s="121"/>
      <c r="P44" s="98"/>
      <c r="Q44" s="131"/>
      <c r="R44" s="118"/>
      <c r="S44" s="123">
        <f t="shared" si="17"/>
        <v>0</v>
      </c>
      <c r="T44" s="587">
        <f t="shared" si="4"/>
        <v>20189</v>
      </c>
      <c r="U44" s="587"/>
    </row>
    <row r="45" spans="1:21" s="168" customFormat="1" ht="24.75" customHeight="1" x14ac:dyDescent="0.35">
      <c r="A45" s="95">
        <v>31</v>
      </c>
      <c r="B45" s="130" t="s">
        <v>267</v>
      </c>
      <c r="C45" s="115">
        <v>1</v>
      </c>
      <c r="D45" s="115"/>
      <c r="E45" s="137" t="s">
        <v>737</v>
      </c>
      <c r="F45" s="94">
        <v>914</v>
      </c>
      <c r="G45" s="142">
        <v>12811</v>
      </c>
      <c r="H45" s="118">
        <v>5000</v>
      </c>
      <c r="I45" s="125"/>
      <c r="J45" s="118">
        <f t="shared" si="1"/>
        <v>17811</v>
      </c>
      <c r="K45" s="119">
        <f t="shared" si="15"/>
        <v>30622</v>
      </c>
      <c r="L45" s="126"/>
      <c r="M45" s="127"/>
      <c r="N45" s="127"/>
      <c r="O45" s="127"/>
      <c r="P45" s="99"/>
      <c r="Q45" s="128"/>
      <c r="R45" s="125"/>
      <c r="S45" s="129">
        <f t="shared" si="17"/>
        <v>0</v>
      </c>
      <c r="T45" s="587">
        <f t="shared" si="4"/>
        <v>17811</v>
      </c>
      <c r="U45" s="587"/>
    </row>
    <row r="46" spans="1:21" s="168" customFormat="1" ht="24.75" customHeight="1" x14ac:dyDescent="0.35">
      <c r="A46" s="95">
        <v>32</v>
      </c>
      <c r="B46" s="130" t="s">
        <v>268</v>
      </c>
      <c r="C46" s="115"/>
      <c r="D46" s="115">
        <v>1</v>
      </c>
      <c r="E46" s="137" t="s">
        <v>756</v>
      </c>
      <c r="F46" s="94">
        <v>146</v>
      </c>
      <c r="G46" s="141">
        <v>20477</v>
      </c>
      <c r="H46" s="118">
        <v>5000</v>
      </c>
      <c r="I46" s="125"/>
      <c r="J46" s="118">
        <f t="shared" si="1"/>
        <v>25477</v>
      </c>
      <c r="K46" s="119">
        <f t="shared" si="15"/>
        <v>45954</v>
      </c>
      <c r="L46" s="126"/>
      <c r="M46" s="127"/>
      <c r="N46" s="127"/>
      <c r="O46" s="127"/>
      <c r="P46" s="99"/>
      <c r="Q46" s="128"/>
      <c r="R46" s="125"/>
      <c r="S46" s="129">
        <f>SUM(P46:P46,R46:R46)</f>
        <v>0</v>
      </c>
      <c r="T46" s="587">
        <f t="shared" si="4"/>
        <v>25477</v>
      </c>
      <c r="U46" s="587"/>
    </row>
    <row r="47" spans="1:21" s="167" customFormat="1" ht="24.75" customHeight="1" x14ac:dyDescent="0.35">
      <c r="A47" s="95">
        <v>33</v>
      </c>
      <c r="B47" s="130" t="s">
        <v>269</v>
      </c>
      <c r="C47" s="115">
        <v>1</v>
      </c>
      <c r="D47" s="115"/>
      <c r="E47" s="137" t="s">
        <v>757</v>
      </c>
      <c r="F47" s="94">
        <v>245</v>
      </c>
      <c r="G47" s="141">
        <v>15189</v>
      </c>
      <c r="H47" s="118">
        <v>5000</v>
      </c>
      <c r="I47" s="118"/>
      <c r="J47" s="118">
        <f t="shared" si="1"/>
        <v>20189</v>
      </c>
      <c r="K47" s="119">
        <f t="shared" si="15"/>
        <v>35378</v>
      </c>
      <c r="L47" s="120"/>
      <c r="M47" s="121"/>
      <c r="N47" s="121"/>
      <c r="O47" s="121"/>
      <c r="P47" s="98"/>
      <c r="Q47" s="131"/>
      <c r="R47" s="118"/>
      <c r="S47" s="123">
        <f t="shared" ref="S47:S50" si="18">SUM(P47:P47,R47:R47)</f>
        <v>0</v>
      </c>
      <c r="T47" s="587">
        <f t="shared" si="4"/>
        <v>20189</v>
      </c>
      <c r="U47" s="587"/>
    </row>
    <row r="48" spans="1:21" s="168" customFormat="1" ht="24.75" customHeight="1" x14ac:dyDescent="0.35">
      <c r="A48" s="95">
        <v>34</v>
      </c>
      <c r="B48" s="130" t="s">
        <v>270</v>
      </c>
      <c r="C48" s="115">
        <v>1</v>
      </c>
      <c r="D48" s="115"/>
      <c r="E48" s="137" t="s">
        <v>758</v>
      </c>
      <c r="F48" s="94">
        <v>166</v>
      </c>
      <c r="G48" s="141">
        <v>13598</v>
      </c>
      <c r="H48" s="118">
        <v>5000</v>
      </c>
      <c r="I48" s="125"/>
      <c r="J48" s="118">
        <f t="shared" si="1"/>
        <v>18598</v>
      </c>
      <c r="K48" s="119">
        <f t="shared" si="15"/>
        <v>32196</v>
      </c>
      <c r="L48" s="126"/>
      <c r="M48" s="127"/>
      <c r="N48" s="127"/>
      <c r="O48" s="127"/>
      <c r="P48" s="99"/>
      <c r="Q48" s="128"/>
      <c r="R48" s="125"/>
      <c r="S48" s="129">
        <f t="shared" si="18"/>
        <v>0</v>
      </c>
      <c r="T48" s="587">
        <f t="shared" si="4"/>
        <v>18598</v>
      </c>
      <c r="U48" s="587"/>
    </row>
    <row r="49" spans="1:21" s="167" customFormat="1" ht="24.75" customHeight="1" x14ac:dyDescent="0.35">
      <c r="A49" s="95">
        <v>35</v>
      </c>
      <c r="B49" s="130" t="s">
        <v>271</v>
      </c>
      <c r="C49" s="115">
        <v>1</v>
      </c>
      <c r="D49" s="115"/>
      <c r="E49" s="137" t="s">
        <v>737</v>
      </c>
      <c r="F49" s="94">
        <v>686</v>
      </c>
      <c r="G49" s="141">
        <v>12909</v>
      </c>
      <c r="H49" s="118">
        <v>5000</v>
      </c>
      <c r="I49" s="118"/>
      <c r="J49" s="118">
        <f t="shared" si="1"/>
        <v>17909</v>
      </c>
      <c r="K49" s="119">
        <f t="shared" si="15"/>
        <v>30818</v>
      </c>
      <c r="L49" s="120"/>
      <c r="M49" s="121"/>
      <c r="N49" s="121"/>
      <c r="O49" s="121"/>
      <c r="P49" s="98"/>
      <c r="Q49" s="131"/>
      <c r="R49" s="118"/>
      <c r="S49" s="123">
        <f t="shared" si="18"/>
        <v>0</v>
      </c>
      <c r="T49" s="587">
        <f t="shared" si="4"/>
        <v>17909</v>
      </c>
      <c r="U49" s="587"/>
    </row>
    <row r="50" spans="1:21" s="168" customFormat="1" ht="24.75" customHeight="1" x14ac:dyDescent="0.35">
      <c r="A50" s="95">
        <v>36</v>
      </c>
      <c r="B50" s="130" t="s">
        <v>272</v>
      </c>
      <c r="C50" s="115">
        <v>1</v>
      </c>
      <c r="D50" s="115"/>
      <c r="E50" s="137" t="s">
        <v>650</v>
      </c>
      <c r="F50" s="94">
        <v>88</v>
      </c>
      <c r="G50" s="141">
        <v>14128</v>
      </c>
      <c r="H50" s="118">
        <v>5000</v>
      </c>
      <c r="I50" s="125"/>
      <c r="J50" s="118">
        <f t="shared" si="1"/>
        <v>19128</v>
      </c>
      <c r="K50" s="119">
        <f t="shared" si="15"/>
        <v>33256</v>
      </c>
      <c r="L50" s="126"/>
      <c r="M50" s="127"/>
      <c r="N50" s="127"/>
      <c r="O50" s="127"/>
      <c r="P50" s="99"/>
      <c r="Q50" s="128"/>
      <c r="R50" s="125"/>
      <c r="S50" s="129">
        <f t="shared" si="18"/>
        <v>0</v>
      </c>
      <c r="T50" s="587">
        <f t="shared" si="4"/>
        <v>19128</v>
      </c>
      <c r="U50" s="587"/>
    </row>
    <row r="51" spans="1:21" s="168" customFormat="1" ht="24.75" customHeight="1" x14ac:dyDescent="0.35">
      <c r="A51" s="95">
        <v>37</v>
      </c>
      <c r="B51" s="130" t="s">
        <v>273</v>
      </c>
      <c r="C51" s="115">
        <v>1</v>
      </c>
      <c r="D51" s="115"/>
      <c r="E51" s="137" t="s">
        <v>650</v>
      </c>
      <c r="F51" s="94">
        <v>763</v>
      </c>
      <c r="G51" s="142">
        <v>13494</v>
      </c>
      <c r="H51" s="118">
        <v>5000</v>
      </c>
      <c r="I51" s="125"/>
      <c r="J51" s="118">
        <f t="shared" si="1"/>
        <v>18494</v>
      </c>
      <c r="K51" s="119">
        <f t="shared" si="15"/>
        <v>31988</v>
      </c>
      <c r="L51" s="126"/>
      <c r="M51" s="127"/>
      <c r="N51" s="127"/>
      <c r="O51" s="127"/>
      <c r="P51" s="99"/>
      <c r="Q51" s="128"/>
      <c r="R51" s="125"/>
      <c r="S51" s="129">
        <f>SUM(P51:P51,R51:R51)</f>
        <v>0</v>
      </c>
      <c r="T51" s="587">
        <f t="shared" si="4"/>
        <v>18494</v>
      </c>
      <c r="U51" s="587"/>
    </row>
    <row r="52" spans="1:21" s="167" customFormat="1" ht="24.75" customHeight="1" x14ac:dyDescent="0.35">
      <c r="A52" s="95">
        <v>38</v>
      </c>
      <c r="B52" s="130" t="s">
        <v>274</v>
      </c>
      <c r="C52" s="115"/>
      <c r="D52" s="115">
        <v>1</v>
      </c>
      <c r="E52" s="137" t="s">
        <v>759</v>
      </c>
      <c r="F52" s="94">
        <v>277</v>
      </c>
      <c r="G52" s="141">
        <v>22895</v>
      </c>
      <c r="H52" s="118">
        <v>5000</v>
      </c>
      <c r="I52" s="118"/>
      <c r="J52" s="118">
        <f t="shared" si="1"/>
        <v>27895</v>
      </c>
      <c r="K52" s="119">
        <f t="shared" si="15"/>
        <v>50790</v>
      </c>
      <c r="L52" s="120"/>
      <c r="M52" s="121"/>
      <c r="N52" s="121"/>
      <c r="O52" s="121"/>
      <c r="P52" s="98"/>
      <c r="Q52" s="131"/>
      <c r="R52" s="118"/>
      <c r="S52" s="123">
        <f t="shared" ref="S52:S54" si="19">SUM(P52:P52,R52:R52)</f>
        <v>0</v>
      </c>
      <c r="T52" s="587">
        <f t="shared" si="4"/>
        <v>27895</v>
      </c>
      <c r="U52" s="587"/>
    </row>
    <row r="53" spans="1:21" s="168" customFormat="1" ht="24.75" customHeight="1" x14ac:dyDescent="0.35">
      <c r="A53" s="95">
        <v>39</v>
      </c>
      <c r="B53" s="130" t="s">
        <v>275</v>
      </c>
      <c r="C53" s="115">
        <v>1</v>
      </c>
      <c r="D53" s="115"/>
      <c r="E53" s="137" t="s">
        <v>650</v>
      </c>
      <c r="F53" s="94">
        <v>593</v>
      </c>
      <c r="G53" s="141">
        <v>13598</v>
      </c>
      <c r="H53" s="118">
        <v>5000</v>
      </c>
      <c r="I53" s="125"/>
      <c r="J53" s="118">
        <f t="shared" si="1"/>
        <v>18598</v>
      </c>
      <c r="K53" s="119">
        <f t="shared" si="15"/>
        <v>32196</v>
      </c>
      <c r="L53" s="126"/>
      <c r="M53" s="127"/>
      <c r="N53" s="127"/>
      <c r="O53" s="127"/>
      <c r="P53" s="99"/>
      <c r="Q53" s="128"/>
      <c r="R53" s="125"/>
      <c r="S53" s="129">
        <f t="shared" si="19"/>
        <v>0</v>
      </c>
      <c r="T53" s="587">
        <f t="shared" si="4"/>
        <v>18598</v>
      </c>
      <c r="U53" s="587"/>
    </row>
    <row r="54" spans="1:21" s="167" customFormat="1" ht="24.75" customHeight="1" x14ac:dyDescent="0.35">
      <c r="A54" s="95">
        <v>40</v>
      </c>
      <c r="B54" s="130" t="s">
        <v>276</v>
      </c>
      <c r="C54" s="115"/>
      <c r="D54" s="115">
        <v>1</v>
      </c>
      <c r="E54" s="137" t="s">
        <v>760</v>
      </c>
      <c r="F54" s="94">
        <v>570</v>
      </c>
      <c r="G54" s="141">
        <v>18362</v>
      </c>
      <c r="H54" s="118">
        <v>5000</v>
      </c>
      <c r="I54" s="118"/>
      <c r="J54" s="118">
        <f t="shared" si="1"/>
        <v>23362</v>
      </c>
      <c r="K54" s="119">
        <f t="shared" si="15"/>
        <v>41724</v>
      </c>
      <c r="L54" s="120"/>
      <c r="M54" s="121"/>
      <c r="N54" s="121"/>
      <c r="O54" s="121"/>
      <c r="P54" s="98"/>
      <c r="Q54" s="122"/>
      <c r="R54" s="118"/>
      <c r="S54" s="123">
        <f t="shared" si="19"/>
        <v>0</v>
      </c>
      <c r="T54" s="587">
        <f t="shared" si="4"/>
        <v>23362</v>
      </c>
      <c r="U54" s="587"/>
    </row>
    <row r="55" spans="1:21" s="168" customFormat="1" ht="24.75" customHeight="1" x14ac:dyDescent="0.35">
      <c r="A55" s="95">
        <v>41</v>
      </c>
      <c r="B55" s="130" t="s">
        <v>277</v>
      </c>
      <c r="C55" s="115">
        <v>1</v>
      </c>
      <c r="D55" s="115"/>
      <c r="E55" s="137" t="s">
        <v>760</v>
      </c>
      <c r="F55" s="94">
        <v>278</v>
      </c>
      <c r="G55" s="141">
        <v>18362</v>
      </c>
      <c r="H55" s="118">
        <v>5000</v>
      </c>
      <c r="I55" s="125"/>
      <c r="J55" s="118">
        <f t="shared" si="1"/>
        <v>23362</v>
      </c>
      <c r="K55" s="119">
        <f t="shared" si="15"/>
        <v>41724</v>
      </c>
      <c r="L55" s="126"/>
      <c r="M55" s="127"/>
      <c r="N55" s="127"/>
      <c r="O55" s="127"/>
      <c r="P55" s="99"/>
      <c r="Q55" s="128"/>
      <c r="R55" s="125"/>
      <c r="S55" s="129">
        <f>SUM(P55:P55,R55:R55)</f>
        <v>0</v>
      </c>
      <c r="T55" s="587">
        <f t="shared" si="4"/>
        <v>23362</v>
      </c>
      <c r="U55" s="587"/>
    </row>
    <row r="56" spans="1:21" s="167" customFormat="1" ht="24.75" customHeight="1" x14ac:dyDescent="0.35">
      <c r="A56" s="95">
        <v>42</v>
      </c>
      <c r="B56" s="130" t="s">
        <v>278</v>
      </c>
      <c r="C56" s="115">
        <v>1</v>
      </c>
      <c r="D56" s="115"/>
      <c r="E56" s="137" t="s">
        <v>650</v>
      </c>
      <c r="F56" s="94">
        <v>275</v>
      </c>
      <c r="G56" s="141">
        <v>13807</v>
      </c>
      <c r="H56" s="118">
        <v>5000</v>
      </c>
      <c r="I56" s="118"/>
      <c r="J56" s="118">
        <f t="shared" si="1"/>
        <v>18807</v>
      </c>
      <c r="K56" s="119">
        <f t="shared" si="15"/>
        <v>32614</v>
      </c>
      <c r="L56" s="120"/>
      <c r="M56" s="121"/>
      <c r="N56" s="121"/>
      <c r="O56" s="121"/>
      <c r="P56" s="98"/>
      <c r="Q56" s="122"/>
      <c r="R56" s="118"/>
      <c r="S56" s="123">
        <f t="shared" ref="S56:S58" si="20">SUM(P56:P56,R56:R56)</f>
        <v>0</v>
      </c>
      <c r="T56" s="587">
        <f t="shared" si="4"/>
        <v>18807</v>
      </c>
      <c r="U56" s="587"/>
    </row>
    <row r="57" spans="1:21" s="168" customFormat="1" ht="24.75" customHeight="1" x14ac:dyDescent="0.35">
      <c r="A57" s="95">
        <v>43</v>
      </c>
      <c r="B57" s="130" t="s">
        <v>279</v>
      </c>
      <c r="C57" s="115">
        <v>1</v>
      </c>
      <c r="D57" s="115"/>
      <c r="E57" s="137" t="s">
        <v>748</v>
      </c>
      <c r="F57" s="94">
        <v>357</v>
      </c>
      <c r="G57" s="141">
        <v>15306</v>
      </c>
      <c r="H57" s="118">
        <v>5000</v>
      </c>
      <c r="I57" s="125"/>
      <c r="J57" s="118">
        <f t="shared" si="1"/>
        <v>20306</v>
      </c>
      <c r="K57" s="119">
        <f t="shared" si="15"/>
        <v>35612</v>
      </c>
      <c r="L57" s="126"/>
      <c r="M57" s="127"/>
      <c r="N57" s="127"/>
      <c r="O57" s="127"/>
      <c r="P57" s="99"/>
      <c r="Q57" s="128"/>
      <c r="R57" s="125"/>
      <c r="S57" s="129">
        <f t="shared" si="20"/>
        <v>0</v>
      </c>
      <c r="T57" s="587">
        <f t="shared" si="4"/>
        <v>20306</v>
      </c>
      <c r="U57" s="587"/>
    </row>
    <row r="58" spans="1:21" s="167" customFormat="1" ht="24.75" customHeight="1" x14ac:dyDescent="0.35">
      <c r="A58" s="95">
        <v>44</v>
      </c>
      <c r="B58" s="114" t="s">
        <v>280</v>
      </c>
      <c r="C58" s="115"/>
      <c r="D58" s="115">
        <v>1</v>
      </c>
      <c r="E58" s="137" t="s">
        <v>663</v>
      </c>
      <c r="F58" s="94">
        <v>509</v>
      </c>
      <c r="G58" s="142">
        <v>15189</v>
      </c>
      <c r="H58" s="118">
        <v>5000</v>
      </c>
      <c r="I58" s="118"/>
      <c r="J58" s="118">
        <f t="shared" si="1"/>
        <v>20189</v>
      </c>
      <c r="K58" s="119">
        <f t="shared" si="15"/>
        <v>35378</v>
      </c>
      <c r="L58" s="120"/>
      <c r="M58" s="121"/>
      <c r="N58" s="121"/>
      <c r="O58" s="121"/>
      <c r="P58" s="98"/>
      <c r="Q58" s="122"/>
      <c r="R58" s="118"/>
      <c r="S58" s="123">
        <f t="shared" si="20"/>
        <v>0</v>
      </c>
      <c r="T58" s="587">
        <f t="shared" si="4"/>
        <v>20189</v>
      </c>
      <c r="U58" s="587"/>
    </row>
    <row r="59" spans="1:21" s="167" customFormat="1" ht="24.75" customHeight="1" x14ac:dyDescent="0.35">
      <c r="A59" s="95">
        <v>45</v>
      </c>
      <c r="B59" s="130" t="s">
        <v>281</v>
      </c>
      <c r="C59" s="115">
        <v>1</v>
      </c>
      <c r="D59" s="115"/>
      <c r="E59" s="137" t="s">
        <v>665</v>
      </c>
      <c r="F59" s="94">
        <v>569</v>
      </c>
      <c r="G59" s="141">
        <v>70610</v>
      </c>
      <c r="H59" s="118">
        <v>5000</v>
      </c>
      <c r="I59" s="118"/>
      <c r="J59" s="118">
        <f t="shared" si="1"/>
        <v>75610</v>
      </c>
      <c r="K59" s="119">
        <f>G59+J59</f>
        <v>146220</v>
      </c>
      <c r="L59" s="120"/>
      <c r="M59" s="121"/>
      <c r="N59" s="121"/>
      <c r="O59" s="121"/>
      <c r="P59" s="98"/>
      <c r="Q59" s="122"/>
      <c r="R59" s="118"/>
      <c r="S59" s="123">
        <f>SUM(P59:P59,R59:R59)</f>
        <v>0</v>
      </c>
      <c r="T59" s="587">
        <f t="shared" si="4"/>
        <v>75610</v>
      </c>
      <c r="U59" s="587"/>
    </row>
    <row r="60" spans="1:21" s="167" customFormat="1" ht="24.75" customHeight="1" x14ac:dyDescent="0.35">
      <c r="A60" s="95">
        <v>46</v>
      </c>
      <c r="B60" s="114" t="s">
        <v>282</v>
      </c>
      <c r="C60" s="115"/>
      <c r="D60" s="115">
        <v>1</v>
      </c>
      <c r="E60" s="137" t="s">
        <v>702</v>
      </c>
      <c r="F60" s="94">
        <v>2097</v>
      </c>
      <c r="G60" s="142">
        <v>40683</v>
      </c>
      <c r="H60" s="118">
        <v>5000</v>
      </c>
      <c r="I60" s="118"/>
      <c r="J60" s="118">
        <f t="shared" si="1"/>
        <v>45683</v>
      </c>
      <c r="K60" s="119">
        <f t="shared" ref="K60" si="21">G60+J60</f>
        <v>86366</v>
      </c>
      <c r="L60" s="120"/>
      <c r="M60" s="121"/>
      <c r="N60" s="121"/>
      <c r="O60" s="121"/>
      <c r="P60" s="98"/>
      <c r="Q60" s="131"/>
      <c r="R60" s="118"/>
      <c r="S60" s="123">
        <f>SUM(P60:P60,R60:R60)</f>
        <v>0</v>
      </c>
      <c r="T60" s="587">
        <f t="shared" si="4"/>
        <v>45683</v>
      </c>
      <c r="U60" s="587"/>
    </row>
    <row r="61" spans="1:21" s="167" customFormat="1" ht="24.75" customHeight="1" x14ac:dyDescent="0.35">
      <c r="A61" s="95">
        <v>47</v>
      </c>
      <c r="B61" s="130" t="s">
        <v>283</v>
      </c>
      <c r="C61" s="115">
        <v>1</v>
      </c>
      <c r="D61" s="115"/>
      <c r="E61" s="137" t="s">
        <v>650</v>
      </c>
      <c r="F61" s="94">
        <v>765</v>
      </c>
      <c r="G61" s="141">
        <v>13494</v>
      </c>
      <c r="H61" s="118">
        <v>5000</v>
      </c>
      <c r="I61" s="118"/>
      <c r="J61" s="118">
        <f t="shared" si="1"/>
        <v>18494</v>
      </c>
      <c r="K61" s="119">
        <f>G61+J61</f>
        <v>31988</v>
      </c>
      <c r="L61" s="120"/>
      <c r="M61" s="121"/>
      <c r="N61" s="121"/>
      <c r="O61" s="121"/>
      <c r="P61" s="98"/>
      <c r="Q61" s="122"/>
      <c r="R61" s="118"/>
      <c r="S61" s="123">
        <f>SUM(P61:P61,R61:R61)</f>
        <v>0</v>
      </c>
      <c r="T61" s="587">
        <f t="shared" si="4"/>
        <v>18494</v>
      </c>
      <c r="U61" s="587"/>
    </row>
    <row r="62" spans="1:21" s="167" customFormat="1" ht="24.75" customHeight="1" x14ac:dyDescent="0.35">
      <c r="A62" s="95">
        <v>48</v>
      </c>
      <c r="B62" s="130" t="s">
        <v>284</v>
      </c>
      <c r="C62" s="115"/>
      <c r="D62" s="115">
        <v>1</v>
      </c>
      <c r="E62" s="137" t="s">
        <v>663</v>
      </c>
      <c r="F62" s="94">
        <v>854</v>
      </c>
      <c r="G62" s="141">
        <v>15189</v>
      </c>
      <c r="H62" s="118">
        <v>5000</v>
      </c>
      <c r="I62" s="118"/>
      <c r="J62" s="118">
        <f t="shared" si="1"/>
        <v>20189</v>
      </c>
      <c r="K62" s="119">
        <f t="shared" ref="K62:K70" si="22">G62+J62</f>
        <v>35378</v>
      </c>
      <c r="L62" s="120"/>
      <c r="M62" s="121"/>
      <c r="N62" s="121"/>
      <c r="O62" s="121"/>
      <c r="P62" s="98"/>
      <c r="Q62" s="131"/>
      <c r="R62" s="118"/>
      <c r="S62" s="123">
        <f t="shared" ref="S62:S63" si="23">SUM(P62:P62,R62:R62)</f>
        <v>0</v>
      </c>
      <c r="T62" s="587">
        <f t="shared" si="4"/>
        <v>20189</v>
      </c>
      <c r="U62" s="587"/>
    </row>
    <row r="63" spans="1:21" s="168" customFormat="1" ht="24.75" customHeight="1" x14ac:dyDescent="0.35">
      <c r="A63" s="95">
        <v>49</v>
      </c>
      <c r="B63" s="130" t="s">
        <v>285</v>
      </c>
      <c r="C63" s="115">
        <v>1</v>
      </c>
      <c r="D63" s="115"/>
      <c r="E63" s="137" t="s">
        <v>748</v>
      </c>
      <c r="F63" s="94">
        <v>1086</v>
      </c>
      <c r="G63" s="141">
        <v>15306</v>
      </c>
      <c r="H63" s="118">
        <v>5000</v>
      </c>
      <c r="I63" s="125"/>
      <c r="J63" s="118">
        <f t="shared" si="1"/>
        <v>20306</v>
      </c>
      <c r="K63" s="119">
        <f t="shared" si="22"/>
        <v>35612</v>
      </c>
      <c r="L63" s="126"/>
      <c r="M63" s="127"/>
      <c r="N63" s="127"/>
      <c r="O63" s="127"/>
      <c r="P63" s="99"/>
      <c r="Q63" s="128"/>
      <c r="R63" s="125"/>
      <c r="S63" s="129">
        <f t="shared" si="23"/>
        <v>0</v>
      </c>
      <c r="T63" s="587">
        <f t="shared" si="4"/>
        <v>20306</v>
      </c>
      <c r="U63" s="587"/>
    </row>
    <row r="64" spans="1:21" s="168" customFormat="1" ht="24.75" customHeight="1" x14ac:dyDescent="0.35">
      <c r="A64" s="95">
        <v>50</v>
      </c>
      <c r="B64" s="130" t="s">
        <v>286</v>
      </c>
      <c r="C64" s="115">
        <v>1</v>
      </c>
      <c r="D64" s="115"/>
      <c r="E64" s="137" t="s">
        <v>761</v>
      </c>
      <c r="F64" s="94">
        <v>368</v>
      </c>
      <c r="G64" s="142">
        <v>15189</v>
      </c>
      <c r="H64" s="118">
        <v>5000</v>
      </c>
      <c r="I64" s="125"/>
      <c r="J64" s="118">
        <f t="shared" si="1"/>
        <v>20189</v>
      </c>
      <c r="K64" s="119">
        <f t="shared" si="22"/>
        <v>35378</v>
      </c>
      <c r="L64" s="126"/>
      <c r="M64" s="127"/>
      <c r="N64" s="127"/>
      <c r="O64" s="127"/>
      <c r="P64" s="99"/>
      <c r="Q64" s="128"/>
      <c r="R64" s="125"/>
      <c r="S64" s="129">
        <f>SUM(P64:P64,R64:R64)</f>
        <v>0</v>
      </c>
      <c r="T64" s="587">
        <f t="shared" si="4"/>
        <v>20189</v>
      </c>
      <c r="U64" s="587"/>
    </row>
    <row r="65" spans="1:22" s="167" customFormat="1" ht="24.75" customHeight="1" x14ac:dyDescent="0.35">
      <c r="A65" s="95">
        <v>51</v>
      </c>
      <c r="B65" s="130" t="s">
        <v>287</v>
      </c>
      <c r="C65" s="115">
        <v>1</v>
      </c>
      <c r="D65" s="115"/>
      <c r="E65" s="137" t="s">
        <v>759</v>
      </c>
      <c r="F65" s="94">
        <v>171</v>
      </c>
      <c r="G65" s="141">
        <v>23674</v>
      </c>
      <c r="H65" s="118">
        <v>5000</v>
      </c>
      <c r="I65" s="118"/>
      <c r="J65" s="118">
        <f t="shared" si="1"/>
        <v>28674</v>
      </c>
      <c r="K65" s="119">
        <f t="shared" si="22"/>
        <v>52348</v>
      </c>
      <c r="L65" s="120"/>
      <c r="M65" s="121"/>
      <c r="N65" s="121"/>
      <c r="O65" s="121"/>
      <c r="P65" s="98"/>
      <c r="Q65" s="131"/>
      <c r="R65" s="118"/>
      <c r="S65" s="123">
        <f t="shared" ref="S65:S67" si="24">SUM(P65:P65,R65:R65)</f>
        <v>0</v>
      </c>
      <c r="T65" s="587">
        <f t="shared" si="4"/>
        <v>28674</v>
      </c>
      <c r="U65" s="587"/>
    </row>
    <row r="66" spans="1:22" s="167" customFormat="1" ht="24.75" customHeight="1" x14ac:dyDescent="0.35">
      <c r="A66" s="95">
        <v>52</v>
      </c>
      <c r="B66" s="130" t="s">
        <v>288</v>
      </c>
      <c r="C66" s="115"/>
      <c r="D66" s="115">
        <v>1</v>
      </c>
      <c r="E66" s="137" t="s">
        <v>703</v>
      </c>
      <c r="F66" s="94">
        <v>222</v>
      </c>
      <c r="G66" s="142">
        <v>20138</v>
      </c>
      <c r="H66" s="118">
        <v>5000</v>
      </c>
      <c r="I66" s="118"/>
      <c r="J66" s="118">
        <f t="shared" si="1"/>
        <v>25138</v>
      </c>
      <c r="K66" s="119">
        <f t="shared" si="22"/>
        <v>45276</v>
      </c>
      <c r="L66" s="120"/>
      <c r="M66" s="121"/>
      <c r="N66" s="121"/>
      <c r="O66" s="121"/>
      <c r="P66" s="98"/>
      <c r="Q66" s="131"/>
      <c r="R66" s="118"/>
      <c r="S66" s="123">
        <f t="shared" si="24"/>
        <v>0</v>
      </c>
      <c r="T66" s="587">
        <f t="shared" si="4"/>
        <v>25138</v>
      </c>
      <c r="U66" s="587"/>
    </row>
    <row r="67" spans="1:22" s="168" customFormat="1" ht="24.75" customHeight="1" x14ac:dyDescent="0.35">
      <c r="A67" s="95">
        <v>53</v>
      </c>
      <c r="B67" s="130" t="s">
        <v>289</v>
      </c>
      <c r="C67" s="115">
        <v>1</v>
      </c>
      <c r="D67" s="115"/>
      <c r="E67" s="137" t="s">
        <v>762</v>
      </c>
      <c r="F67" s="94">
        <v>274</v>
      </c>
      <c r="G67" s="142">
        <v>13009</v>
      </c>
      <c r="H67" s="118">
        <v>5000</v>
      </c>
      <c r="I67" s="125"/>
      <c r="J67" s="118">
        <f t="shared" si="1"/>
        <v>18009</v>
      </c>
      <c r="K67" s="119">
        <f t="shared" si="22"/>
        <v>31018</v>
      </c>
      <c r="L67" s="126"/>
      <c r="M67" s="127"/>
      <c r="N67" s="127"/>
      <c r="O67" s="127"/>
      <c r="P67" s="99"/>
      <c r="Q67" s="128"/>
      <c r="R67" s="125"/>
      <c r="S67" s="129">
        <f t="shared" si="24"/>
        <v>0</v>
      </c>
      <c r="T67" s="587">
        <f t="shared" si="4"/>
        <v>18009</v>
      </c>
      <c r="U67" s="587"/>
    </row>
    <row r="68" spans="1:22" s="168" customFormat="1" ht="24.75" customHeight="1" x14ac:dyDescent="0.35">
      <c r="A68" s="95">
        <v>54</v>
      </c>
      <c r="B68" s="130" t="s">
        <v>290</v>
      </c>
      <c r="C68" s="115">
        <v>1</v>
      </c>
      <c r="D68" s="115"/>
      <c r="E68" s="137" t="s">
        <v>650</v>
      </c>
      <c r="F68" s="94">
        <v>212</v>
      </c>
      <c r="G68" s="141">
        <v>13913</v>
      </c>
      <c r="H68" s="118">
        <v>5000</v>
      </c>
      <c r="I68" s="125"/>
      <c r="J68" s="118">
        <f t="shared" si="1"/>
        <v>18913</v>
      </c>
      <c r="K68" s="119">
        <f t="shared" si="22"/>
        <v>32826</v>
      </c>
      <c r="L68" s="126"/>
      <c r="M68" s="127"/>
      <c r="N68" s="127"/>
      <c r="O68" s="127"/>
      <c r="P68" s="99"/>
      <c r="Q68" s="128"/>
      <c r="R68" s="125"/>
      <c r="S68" s="129">
        <f>SUM(P68:P68,R68:R68)</f>
        <v>0</v>
      </c>
      <c r="T68" s="587">
        <f t="shared" si="4"/>
        <v>18913</v>
      </c>
      <c r="U68" s="587"/>
    </row>
    <row r="69" spans="1:22" s="167" customFormat="1" ht="24.75" customHeight="1" x14ac:dyDescent="0.35">
      <c r="A69" s="95">
        <v>55</v>
      </c>
      <c r="B69" s="130" t="s">
        <v>291</v>
      </c>
      <c r="C69" s="115">
        <v>1</v>
      </c>
      <c r="D69" s="115"/>
      <c r="E69" s="137" t="s">
        <v>763</v>
      </c>
      <c r="F69" s="94">
        <v>475</v>
      </c>
      <c r="G69" s="180">
        <v>15423</v>
      </c>
      <c r="H69" s="118">
        <v>5000</v>
      </c>
      <c r="I69" s="118"/>
      <c r="J69" s="118">
        <f t="shared" si="1"/>
        <v>20423</v>
      </c>
      <c r="K69" s="119">
        <f t="shared" si="22"/>
        <v>35846</v>
      </c>
      <c r="L69" s="120"/>
      <c r="M69" s="121"/>
      <c r="N69" s="121"/>
      <c r="O69" s="121"/>
      <c r="P69" s="98"/>
      <c r="Q69" s="131"/>
      <c r="R69" s="118"/>
      <c r="S69" s="123">
        <f t="shared" ref="S69:S72" si="25">SUM(P69:P69,R69:R69)</f>
        <v>0</v>
      </c>
      <c r="T69" s="587">
        <f t="shared" si="4"/>
        <v>20423</v>
      </c>
      <c r="U69" s="587"/>
    </row>
    <row r="70" spans="1:22" s="168" customFormat="1" ht="24.75" customHeight="1" x14ac:dyDescent="0.35">
      <c r="A70" s="95">
        <v>56</v>
      </c>
      <c r="B70" s="130" t="s">
        <v>292</v>
      </c>
      <c r="C70" s="115">
        <v>1</v>
      </c>
      <c r="D70" s="115"/>
      <c r="E70" s="137" t="s">
        <v>650</v>
      </c>
      <c r="F70" s="94">
        <v>1249</v>
      </c>
      <c r="G70" s="141">
        <v>13494</v>
      </c>
      <c r="H70" s="118">
        <v>5000</v>
      </c>
      <c r="I70" s="125"/>
      <c r="J70" s="118">
        <f t="shared" si="1"/>
        <v>18494</v>
      </c>
      <c r="K70" s="119">
        <f t="shared" si="22"/>
        <v>31988</v>
      </c>
      <c r="L70" s="126"/>
      <c r="M70" s="127"/>
      <c r="N70" s="127"/>
      <c r="O70" s="127"/>
      <c r="P70" s="99"/>
      <c r="Q70" s="128"/>
      <c r="R70" s="125"/>
      <c r="S70" s="129">
        <f t="shared" si="25"/>
        <v>0</v>
      </c>
      <c r="T70" s="587">
        <f t="shared" si="4"/>
        <v>18494</v>
      </c>
      <c r="U70" s="587"/>
    </row>
    <row r="71" spans="1:22" s="167" customFormat="1" ht="24.75" customHeight="1" x14ac:dyDescent="0.35">
      <c r="A71" s="95">
        <v>57</v>
      </c>
      <c r="B71" s="130" t="s">
        <v>293</v>
      </c>
      <c r="C71" s="115"/>
      <c r="D71" s="115">
        <v>1</v>
      </c>
      <c r="E71" s="137" t="s">
        <v>663</v>
      </c>
      <c r="F71" s="94">
        <v>372</v>
      </c>
      <c r="G71" s="141">
        <v>15306</v>
      </c>
      <c r="H71" s="118">
        <v>5000</v>
      </c>
      <c r="I71" s="118"/>
      <c r="J71" s="118">
        <f t="shared" si="1"/>
        <v>20306</v>
      </c>
      <c r="K71" s="119">
        <f t="shared" ref="K71:K72" si="26">G71+J71</f>
        <v>35612</v>
      </c>
      <c r="L71" s="120"/>
      <c r="M71" s="121"/>
      <c r="N71" s="121"/>
      <c r="O71" s="121"/>
      <c r="P71" s="98"/>
      <c r="Q71" s="131"/>
      <c r="R71" s="118"/>
      <c r="S71" s="123">
        <f t="shared" si="25"/>
        <v>0</v>
      </c>
      <c r="T71" s="587">
        <f t="shared" si="4"/>
        <v>20306</v>
      </c>
      <c r="U71" s="587"/>
    </row>
    <row r="72" spans="1:22" s="168" customFormat="1" ht="24.75" customHeight="1" x14ac:dyDescent="0.35">
      <c r="A72" s="95">
        <v>58</v>
      </c>
      <c r="B72" s="130" t="s">
        <v>294</v>
      </c>
      <c r="C72" s="115">
        <v>1</v>
      </c>
      <c r="D72" s="115"/>
      <c r="E72" s="137" t="s">
        <v>737</v>
      </c>
      <c r="F72" s="94">
        <v>203</v>
      </c>
      <c r="G72" s="141">
        <v>12811</v>
      </c>
      <c r="H72" s="118">
        <v>5000</v>
      </c>
      <c r="I72" s="125"/>
      <c r="J72" s="118">
        <f t="shared" si="1"/>
        <v>17811</v>
      </c>
      <c r="K72" s="119">
        <f t="shared" si="26"/>
        <v>30622</v>
      </c>
      <c r="L72" s="126"/>
      <c r="M72" s="127"/>
      <c r="N72" s="127"/>
      <c r="O72" s="127"/>
      <c r="P72" s="99"/>
      <c r="Q72" s="128"/>
      <c r="R72" s="125"/>
      <c r="S72" s="129">
        <f t="shared" si="25"/>
        <v>0</v>
      </c>
      <c r="T72" s="587">
        <f t="shared" si="4"/>
        <v>17811</v>
      </c>
      <c r="U72" s="587"/>
    </row>
    <row r="73" spans="1:22" s="1" customFormat="1" ht="9" customHeight="1" x14ac:dyDescent="0.3">
      <c r="A73" s="10"/>
      <c r="B73" s="41"/>
      <c r="C73" s="42"/>
      <c r="D73" s="42"/>
      <c r="E73" s="41"/>
      <c r="F73" s="42"/>
      <c r="G73" s="43"/>
      <c r="H73" s="44"/>
      <c r="I73" s="43"/>
      <c r="J73" s="43"/>
      <c r="K73" s="43"/>
      <c r="L73" s="6"/>
      <c r="N73" s="45"/>
      <c r="O73" s="45"/>
      <c r="P73" s="43"/>
      <c r="Q73" s="6"/>
      <c r="R73" s="46"/>
      <c r="S73" s="47"/>
      <c r="T73" s="593"/>
      <c r="U73" s="593"/>
      <c r="V73" s="6"/>
    </row>
    <row r="74" spans="1:22" s="1" customFormat="1" ht="24" customHeight="1" thickBot="1" x14ac:dyDescent="0.35">
      <c r="A74" s="10"/>
      <c r="B74" s="41"/>
      <c r="C74" s="48">
        <f>SUM(C15:C73)</f>
        <v>42</v>
      </c>
      <c r="D74" s="48">
        <f>SUM(D15:D73)</f>
        <v>16</v>
      </c>
      <c r="E74" s="41"/>
      <c r="F74" s="134" t="s">
        <v>35</v>
      </c>
      <c r="G74" s="92">
        <f>SUM(G15:G73)</f>
        <v>1104731</v>
      </c>
      <c r="H74" s="92">
        <f>SUM(H15:H73)</f>
        <v>290000</v>
      </c>
      <c r="I74" s="92">
        <f t="shared" ref="I74" si="27">SUM(I16:I73)</f>
        <v>0</v>
      </c>
      <c r="J74" s="78">
        <f>SUM(J15:J72)</f>
        <v>1394731</v>
      </c>
      <c r="K74" s="78">
        <f t="shared" ref="K74:S74" si="28">SUM(K16:K73)</f>
        <v>2429579</v>
      </c>
      <c r="L74" s="78">
        <f t="shared" si="28"/>
        <v>0</v>
      </c>
      <c r="M74" s="78">
        <f t="shared" si="28"/>
        <v>0</v>
      </c>
      <c r="N74" s="78">
        <f t="shared" si="28"/>
        <v>0</v>
      </c>
      <c r="O74" s="78">
        <f t="shared" si="28"/>
        <v>0</v>
      </c>
      <c r="P74" s="78">
        <f t="shared" si="28"/>
        <v>0</v>
      </c>
      <c r="Q74" s="78">
        <f t="shared" si="28"/>
        <v>0</v>
      </c>
      <c r="R74" s="78">
        <f t="shared" si="28"/>
        <v>0</v>
      </c>
      <c r="S74" s="78">
        <f t="shared" si="28"/>
        <v>0</v>
      </c>
      <c r="T74" s="594">
        <f>SUM(T15:U73)</f>
        <v>1394731</v>
      </c>
      <c r="U74" s="594"/>
      <c r="V74" s="6"/>
    </row>
    <row r="75" spans="1:22" s="51" customFormat="1" ht="18.75" customHeight="1" thickTop="1" thickBot="1" x14ac:dyDescent="0.35">
      <c r="A75" s="22"/>
      <c r="B75" s="23"/>
      <c r="C75" s="23"/>
      <c r="D75" s="23"/>
      <c r="E75" s="23"/>
      <c r="F75" s="23"/>
      <c r="G75" s="49"/>
      <c r="H75" s="49"/>
      <c r="I75" s="49"/>
      <c r="J75" s="49"/>
      <c r="K75" s="49"/>
      <c r="L75" s="49"/>
      <c r="M75" s="50"/>
      <c r="N75" s="50"/>
      <c r="O75" s="50"/>
      <c r="P75" s="49"/>
      <c r="Q75" s="49"/>
      <c r="R75" s="49"/>
      <c r="S75" s="49"/>
      <c r="T75" s="49"/>
      <c r="U75" s="49"/>
      <c r="V75" s="23"/>
    </row>
    <row r="76" spans="1:22" s="1" customFormat="1" ht="20.25" customHeight="1" thickBot="1" x14ac:dyDescent="0.35">
      <c r="A76" s="9" t="s">
        <v>9</v>
      </c>
      <c r="B76" s="17" t="s">
        <v>17</v>
      </c>
      <c r="C76" s="17"/>
      <c r="D76" s="17"/>
      <c r="E76" s="6"/>
      <c r="F76" s="6"/>
      <c r="G76" s="9" t="s">
        <v>11</v>
      </c>
      <c r="H76" s="7" t="s">
        <v>27</v>
      </c>
      <c r="I76" s="7" t="s">
        <v>63</v>
      </c>
      <c r="K76" s="6"/>
      <c r="L76" s="6"/>
      <c r="M76" s="6"/>
      <c r="N76" s="6"/>
      <c r="O76" s="6"/>
      <c r="P76" s="6"/>
      <c r="Q76" s="9" t="s">
        <v>10</v>
      </c>
      <c r="R76" s="595" t="s">
        <v>68</v>
      </c>
      <c r="S76" s="595"/>
      <c r="T76" s="595"/>
      <c r="U76" s="595"/>
      <c r="V76" s="14"/>
    </row>
    <row r="77" spans="1:22" s="1" customFormat="1" ht="20.25" customHeight="1" x14ac:dyDescent="0.3">
      <c r="A77" s="77"/>
      <c r="B77" s="17"/>
      <c r="C77" s="17"/>
      <c r="D77" s="17"/>
      <c r="E77" s="6"/>
      <c r="F77" s="6"/>
      <c r="G77" s="77"/>
      <c r="H77" s="7"/>
      <c r="K77" s="6"/>
      <c r="L77" s="6"/>
      <c r="M77" s="6"/>
      <c r="N77" s="6"/>
      <c r="O77" s="6"/>
      <c r="P77" s="6"/>
      <c r="Q77" s="77"/>
      <c r="R77" s="75"/>
      <c r="S77" s="75"/>
      <c r="T77" s="75"/>
      <c r="U77" s="75"/>
      <c r="V77" s="14"/>
    </row>
    <row r="78" spans="1:22" s="1" customFormat="1" ht="20.25" customHeight="1" x14ac:dyDescent="0.3">
      <c r="A78" s="596" t="s">
        <v>71</v>
      </c>
      <c r="B78" s="596"/>
      <c r="C78" s="30"/>
      <c r="D78" s="30"/>
      <c r="E78" s="55"/>
      <c r="F78" s="7"/>
      <c r="G78" s="596" t="s">
        <v>45</v>
      </c>
      <c r="H78" s="596"/>
      <c r="I78" s="596"/>
      <c r="J78" s="596"/>
      <c r="K78" s="7"/>
      <c r="L78" s="55"/>
      <c r="M78" s="7"/>
      <c r="N78" s="7"/>
      <c r="O78" s="7"/>
      <c r="P78" s="7"/>
      <c r="Q78" s="596" t="s">
        <v>39</v>
      </c>
      <c r="R78" s="596"/>
      <c r="S78" s="596"/>
      <c r="T78" s="7"/>
      <c r="U78" s="55"/>
      <c r="V78" s="6"/>
    </row>
    <row r="79" spans="1:22" s="1" customFormat="1" ht="20.25" customHeight="1" x14ac:dyDescent="0.3">
      <c r="A79" s="597" t="s">
        <v>37</v>
      </c>
      <c r="B79" s="597"/>
      <c r="C79" s="75"/>
      <c r="D79" s="75"/>
      <c r="E79" s="31" t="s">
        <v>16</v>
      </c>
      <c r="F79" s="31"/>
      <c r="G79" s="597" t="s">
        <v>38</v>
      </c>
      <c r="H79" s="597"/>
      <c r="I79" s="597"/>
      <c r="J79" s="597"/>
      <c r="L79" s="31" t="s">
        <v>16</v>
      </c>
      <c r="M79" s="31"/>
      <c r="N79" s="31"/>
      <c r="O79" s="31"/>
      <c r="P79" s="8"/>
      <c r="Q79" s="598" t="s">
        <v>40</v>
      </c>
      <c r="R79" s="598"/>
      <c r="S79" s="598"/>
      <c r="T79" s="16"/>
      <c r="U79" s="31" t="s">
        <v>16</v>
      </c>
      <c r="V79" s="16"/>
    </row>
    <row r="80" spans="1:22" s="1" customFormat="1" ht="20.25" customHeight="1" x14ac:dyDescent="0.3">
      <c r="A80" s="597" t="s">
        <v>18</v>
      </c>
      <c r="B80" s="597"/>
      <c r="C80" s="75"/>
      <c r="D80" s="75"/>
      <c r="F80" s="8"/>
      <c r="G80" s="599" t="s">
        <v>19</v>
      </c>
      <c r="H80" s="599"/>
      <c r="I80" s="599"/>
      <c r="J80" s="599"/>
      <c r="Q80" s="598" t="s">
        <v>28</v>
      </c>
      <c r="R80" s="598"/>
      <c r="S80" s="598"/>
      <c r="T80" s="16"/>
      <c r="U80" s="16"/>
      <c r="V80" s="16"/>
    </row>
    <row r="81" spans="1:23" s="1" customFormat="1" ht="20.25" customHeight="1" thickBot="1" x14ac:dyDescent="0.3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T81" s="7"/>
      <c r="U81" s="6"/>
      <c r="V81" s="6"/>
      <c r="W81" s="600"/>
    </row>
    <row r="82" spans="1:23" s="1" customFormat="1" ht="18.75" customHeight="1" thickBot="1" x14ac:dyDescent="0.35">
      <c r="A82" s="9" t="s">
        <v>12</v>
      </c>
      <c r="B82" s="601" t="s">
        <v>29</v>
      </c>
      <c r="C82" s="601"/>
      <c r="D82" s="601"/>
      <c r="E82" s="601"/>
      <c r="F82" s="601"/>
      <c r="G82" s="9" t="s">
        <v>14</v>
      </c>
      <c r="H82" s="602" t="s">
        <v>67</v>
      </c>
      <c r="I82" s="602"/>
      <c r="J82" s="602"/>
      <c r="K82" s="602"/>
      <c r="L82" s="602"/>
      <c r="M82" s="79"/>
      <c r="N82" s="79"/>
      <c r="O82" s="79"/>
      <c r="Q82" s="9" t="s">
        <v>25</v>
      </c>
      <c r="T82" s="15"/>
      <c r="V82" s="6"/>
      <c r="W82" s="600"/>
    </row>
    <row r="83" spans="1:23" s="1" customFormat="1" ht="18.75" customHeight="1" x14ac:dyDescent="0.3">
      <c r="A83" s="6" t="s">
        <v>13</v>
      </c>
      <c r="B83" s="14"/>
      <c r="C83" s="14"/>
      <c r="D83" s="14"/>
      <c r="E83" s="14"/>
      <c r="F83" s="14"/>
      <c r="G83" s="14"/>
      <c r="H83" s="602"/>
      <c r="I83" s="602"/>
      <c r="J83" s="602"/>
      <c r="K83" s="602"/>
      <c r="L83" s="602"/>
      <c r="M83" s="79"/>
      <c r="N83" s="79"/>
      <c r="O83" s="79"/>
      <c r="T83" s="15"/>
      <c r="W83" s="600"/>
    </row>
    <row r="84" spans="1:23" s="1" customFormat="1" ht="15" customHeight="1" x14ac:dyDescent="0.3">
      <c r="A84" s="6"/>
      <c r="B84" s="7" t="s">
        <v>15</v>
      </c>
      <c r="C84" s="7"/>
      <c r="D84" s="7"/>
      <c r="E84" s="7"/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S84" s="7" t="s">
        <v>22</v>
      </c>
      <c r="W84" s="600"/>
    </row>
    <row r="85" spans="1:23" s="1" customFormat="1" ht="16.5" customHeight="1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S85" s="6" t="s">
        <v>23</v>
      </c>
      <c r="W85" s="600"/>
    </row>
    <row r="86" spans="1:23" s="1" customFormat="1" ht="15" customHeight="1" x14ac:dyDescent="0.3">
      <c r="A86" s="596" t="s">
        <v>41</v>
      </c>
      <c r="B86" s="596"/>
      <c r="C86" s="30"/>
      <c r="D86" s="30"/>
      <c r="E86" s="55"/>
      <c r="F86" s="7"/>
      <c r="G86" s="55"/>
      <c r="H86" s="55"/>
      <c r="I86" s="55"/>
      <c r="J86" s="13"/>
      <c r="L86" s="13"/>
      <c r="P86" s="7"/>
      <c r="Q86" s="7"/>
      <c r="R86" s="7"/>
      <c r="S86" s="7"/>
      <c r="V86" s="7"/>
      <c r="W86" s="600"/>
    </row>
    <row r="87" spans="1:23" s="1" customFormat="1" ht="15" customHeight="1" x14ac:dyDescent="0.3">
      <c r="A87" s="598" t="s">
        <v>42</v>
      </c>
      <c r="B87" s="598"/>
      <c r="C87" s="76"/>
      <c r="D87" s="76"/>
      <c r="E87" s="31" t="s">
        <v>16</v>
      </c>
      <c r="F87" s="31"/>
      <c r="G87" s="597" t="s">
        <v>20</v>
      </c>
      <c r="H87" s="597"/>
      <c r="I87" s="597"/>
      <c r="J87" s="597"/>
      <c r="L87" s="31" t="s">
        <v>16</v>
      </c>
      <c r="M87" s="31"/>
      <c r="N87" s="31"/>
      <c r="O87" s="31"/>
      <c r="P87" s="7"/>
      <c r="Q87" s="7"/>
      <c r="R87" s="7"/>
      <c r="V87" s="6"/>
      <c r="W87" s="4"/>
    </row>
    <row r="88" spans="1:23" s="1" customFormat="1" ht="15" customHeight="1" x14ac:dyDescent="0.3">
      <c r="A88" s="598" t="s">
        <v>30</v>
      </c>
      <c r="B88" s="598"/>
      <c r="C88" s="76"/>
      <c r="D88" s="76"/>
      <c r="E88" s="16"/>
      <c r="F88" s="7"/>
      <c r="G88" s="597" t="s">
        <v>21</v>
      </c>
      <c r="H88" s="597"/>
      <c r="I88" s="597"/>
      <c r="J88" s="597"/>
      <c r="P88" s="14"/>
      <c r="Q88" s="14"/>
      <c r="R88" s="14"/>
      <c r="S88" s="14"/>
      <c r="T88" s="7"/>
      <c r="U88" s="6"/>
      <c r="V88" s="6"/>
    </row>
    <row r="89" spans="1:23" x14ac:dyDescent="0.3">
      <c r="B89" s="5"/>
      <c r="C89" s="5"/>
      <c r="D89" s="5"/>
    </row>
    <row r="91" spans="1:23" x14ac:dyDescent="0.3">
      <c r="B91" s="83" t="s">
        <v>749</v>
      </c>
    </row>
    <row r="92" spans="1:23" s="20" customFormat="1" ht="17.25" customHeight="1" x14ac:dyDescent="0.3">
      <c r="S92" s="542" t="s">
        <v>26</v>
      </c>
      <c r="T92" s="542"/>
      <c r="U92" s="542"/>
      <c r="V92" s="542"/>
    </row>
    <row r="93" spans="1:23" s="20" customFormat="1" ht="17.25" customHeight="1" x14ac:dyDescent="0.3">
      <c r="A93" s="543" t="s">
        <v>64</v>
      </c>
      <c r="B93" s="544"/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2"/>
    </row>
    <row r="94" spans="1:23" s="20" customFormat="1" ht="17.25" customHeight="1" x14ac:dyDescent="0.3">
      <c r="A94" s="543" t="s">
        <v>65</v>
      </c>
      <c r="B94" s="544"/>
      <c r="C94" s="544"/>
      <c r="D94" s="544"/>
      <c r="E94" s="544"/>
      <c r="F94" s="544"/>
      <c r="G94" s="544"/>
      <c r="H94" s="544"/>
      <c r="I94" s="544"/>
      <c r="J94" s="544"/>
      <c r="K94" s="544"/>
      <c r="L94" s="544"/>
      <c r="M94" s="544"/>
      <c r="N94" s="544"/>
      <c r="O94" s="544"/>
      <c r="P94" s="544"/>
      <c r="Q94" s="544"/>
      <c r="R94" s="544"/>
      <c r="S94" s="544"/>
      <c r="T94" s="544"/>
      <c r="U94" s="544"/>
      <c r="V94" s="52"/>
    </row>
    <row r="95" spans="1:23" s="20" customFormat="1" ht="17.25" customHeight="1" x14ac:dyDescent="0.3">
      <c r="A95" s="543" t="s">
        <v>66</v>
      </c>
      <c r="B95" s="544"/>
      <c r="C95" s="544"/>
      <c r="D95" s="544"/>
      <c r="E95" s="544"/>
      <c r="F95" s="544"/>
      <c r="G95" s="544"/>
      <c r="H95" s="544"/>
      <c r="I95" s="544"/>
      <c r="J95" s="544"/>
      <c r="K95" s="544"/>
      <c r="L95" s="544"/>
      <c r="M95" s="544"/>
      <c r="N95" s="544"/>
      <c r="O95" s="544"/>
      <c r="P95" s="544"/>
      <c r="Q95" s="544"/>
      <c r="R95" s="544"/>
      <c r="S95" s="544"/>
      <c r="T95" s="544"/>
      <c r="U95" s="544"/>
      <c r="V95" s="52"/>
    </row>
    <row r="96" spans="1:23" s="1" customFormat="1" ht="18" customHeight="1" x14ac:dyDescent="0.3">
      <c r="A96" s="545" t="s">
        <v>993</v>
      </c>
      <c r="B96" s="545"/>
      <c r="C96" s="545"/>
      <c r="D96" s="545"/>
      <c r="E96" s="545"/>
      <c r="F96" s="545"/>
      <c r="G96" s="545"/>
      <c r="H96" s="545"/>
      <c r="I96" s="545"/>
      <c r="J96" s="545"/>
      <c r="K96" s="545"/>
      <c r="L96" s="545"/>
      <c r="M96" s="545"/>
      <c r="N96" s="545"/>
      <c r="O96" s="545"/>
      <c r="P96" s="545"/>
      <c r="Q96" s="545"/>
      <c r="R96" s="545"/>
      <c r="S96" s="545"/>
      <c r="T96" s="545"/>
      <c r="U96" s="545"/>
      <c r="V96" s="53"/>
    </row>
    <row r="97" spans="1:23" s="1" customFormat="1" ht="16.5" customHeight="1" x14ac:dyDescent="0.3">
      <c r="A97" s="546" t="s">
        <v>900</v>
      </c>
      <c r="B97" s="546"/>
      <c r="C97" s="546"/>
      <c r="D97" s="546"/>
      <c r="E97" s="546"/>
      <c r="F97" s="546"/>
      <c r="G97" s="546"/>
      <c r="H97" s="546"/>
      <c r="I97" s="546"/>
      <c r="J97" s="546"/>
      <c r="K97" s="546"/>
      <c r="L97" s="546"/>
      <c r="M97" s="546"/>
      <c r="N97" s="546"/>
      <c r="O97" s="546"/>
      <c r="P97" s="546"/>
      <c r="Q97" s="546"/>
      <c r="R97" s="546"/>
      <c r="S97" s="546"/>
      <c r="T97" s="546"/>
      <c r="U97" s="546"/>
      <c r="V97" s="54"/>
    </row>
    <row r="98" spans="1:23" s="1" customFormat="1" ht="8.2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3" s="1" customFormat="1" x14ac:dyDescent="0.3">
      <c r="A99" s="11" t="s">
        <v>33</v>
      </c>
      <c r="B99" s="11" t="s">
        <v>31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T99" s="11"/>
      <c r="U99" s="11"/>
      <c r="V99" s="11"/>
    </row>
    <row r="100" spans="1:23" s="1" customFormat="1" x14ac:dyDescent="0.3">
      <c r="A100" s="11" t="s">
        <v>34</v>
      </c>
      <c r="B100" s="6" t="s">
        <v>53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12"/>
      <c r="T100" s="12"/>
      <c r="U100" s="6"/>
      <c r="V100" s="6"/>
    </row>
    <row r="101" spans="1:23" s="1" customFormat="1" ht="22.5" customHeight="1" x14ac:dyDescent="0.3">
      <c r="A101" s="7" t="s">
        <v>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6"/>
      <c r="T101" s="6"/>
      <c r="U101" s="6"/>
    </row>
    <row r="102" spans="1:23" s="1" customFormat="1" ht="9" customHeight="1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3" ht="24" customHeight="1" thickBot="1" x14ac:dyDescent="0.35">
      <c r="A103" s="547" t="s">
        <v>5</v>
      </c>
      <c r="B103" s="605" t="s">
        <v>1</v>
      </c>
      <c r="C103" s="608" t="s">
        <v>43</v>
      </c>
      <c r="D103" s="611" t="s">
        <v>25</v>
      </c>
      <c r="E103" s="583" t="s">
        <v>2</v>
      </c>
      <c r="F103" s="539" t="s">
        <v>6</v>
      </c>
      <c r="G103" s="566" t="s">
        <v>3</v>
      </c>
      <c r="H103" s="568"/>
      <c r="I103" s="568"/>
      <c r="J103" s="568"/>
      <c r="K103" s="570"/>
      <c r="L103" s="566" t="s">
        <v>24</v>
      </c>
      <c r="M103" s="567"/>
      <c r="N103" s="567"/>
      <c r="O103" s="567"/>
      <c r="P103" s="568"/>
      <c r="Q103" s="569"/>
      <c r="R103" s="569"/>
      <c r="S103" s="570"/>
      <c r="T103" s="571" t="s">
        <v>7</v>
      </c>
      <c r="U103" s="572"/>
      <c r="V103" s="559" t="s">
        <v>8</v>
      </c>
      <c r="W103" s="3"/>
    </row>
    <row r="104" spans="1:23" ht="19.5" customHeight="1" x14ac:dyDescent="0.3">
      <c r="A104" s="548"/>
      <c r="B104" s="606"/>
      <c r="C104" s="609"/>
      <c r="D104" s="612"/>
      <c r="E104" s="614"/>
      <c r="F104" s="540"/>
      <c r="G104" s="722" t="s">
        <v>70</v>
      </c>
      <c r="H104" s="723" t="s">
        <v>893</v>
      </c>
      <c r="I104" s="724" t="s">
        <v>894</v>
      </c>
      <c r="J104" s="725" t="s">
        <v>70</v>
      </c>
      <c r="K104" s="722" t="s">
        <v>4</v>
      </c>
      <c r="L104" s="585"/>
      <c r="M104" s="56"/>
      <c r="N104" s="56"/>
      <c r="O104" s="56"/>
      <c r="P104" s="57"/>
      <c r="Q104" s="588"/>
      <c r="R104" s="29"/>
      <c r="S104" s="590"/>
      <c r="T104" s="573"/>
      <c r="U104" s="574"/>
      <c r="V104" s="560"/>
      <c r="W104" s="2"/>
    </row>
    <row r="105" spans="1:23" ht="37.5" customHeight="1" thickBot="1" x14ac:dyDescent="0.35">
      <c r="A105" s="549"/>
      <c r="B105" s="607"/>
      <c r="C105" s="610"/>
      <c r="D105" s="613"/>
      <c r="E105" s="584"/>
      <c r="F105" s="541"/>
      <c r="G105" s="578"/>
      <c r="H105" s="580"/>
      <c r="I105" s="582"/>
      <c r="J105" s="584"/>
      <c r="K105" s="578"/>
      <c r="L105" s="586"/>
      <c r="M105" s="58"/>
      <c r="N105" s="58"/>
      <c r="O105" s="58"/>
      <c r="P105" s="59"/>
      <c r="Q105" s="589"/>
      <c r="R105" s="260"/>
      <c r="S105" s="591"/>
      <c r="T105" s="575"/>
      <c r="U105" s="576"/>
      <c r="V105" s="561"/>
      <c r="W105" s="2"/>
    </row>
    <row r="106" spans="1:23" s="1" customFormat="1" ht="36.75" customHeight="1" thickBot="1" x14ac:dyDescent="0.35">
      <c r="A106" s="10"/>
      <c r="B106" s="41"/>
      <c r="C106" s="48">
        <f>SUM(C105:C105)</f>
        <v>0</v>
      </c>
      <c r="D106" s="48">
        <f>SUM(D105:D105)</f>
        <v>0</v>
      </c>
      <c r="E106" s="41"/>
      <c r="G106" s="251"/>
      <c r="H106" s="251"/>
      <c r="I106" s="134" t="s">
        <v>35</v>
      </c>
      <c r="J106" s="259">
        <f>SUM(J22)</f>
        <v>20189</v>
      </c>
      <c r="K106" s="259">
        <f>SUM(K105:K105)</f>
        <v>0</v>
      </c>
      <c r="L106" s="259">
        <f>SUM(L22:L22)</f>
        <v>0</v>
      </c>
      <c r="M106" s="259">
        <f>SUM(M82:M105)</f>
        <v>0</v>
      </c>
      <c r="N106" s="259">
        <f>SUM(N82:N105)</f>
        <v>0</v>
      </c>
      <c r="O106" s="259">
        <f>SUM(O82:O105)</f>
        <v>0</v>
      </c>
      <c r="P106" s="259">
        <f>SUM(P82:P105)</f>
        <v>0</v>
      </c>
      <c r="Q106" s="259">
        <f>SUM(Q22:Q22)</f>
        <v>0</v>
      </c>
      <c r="R106" s="259">
        <f>SUM(R82:R105)</f>
        <v>0</v>
      </c>
      <c r="S106" s="259">
        <f>SUM(S22:S22)</f>
        <v>0</v>
      </c>
      <c r="T106" s="594">
        <f>SUM(T22)</f>
        <v>20189</v>
      </c>
      <c r="U106" s="594"/>
      <c r="V106" s="6"/>
    </row>
    <row r="107" spans="1:23" s="51" customFormat="1" ht="18.75" customHeight="1" thickTop="1" thickBot="1" x14ac:dyDescent="0.35">
      <c r="A107" s="22"/>
      <c r="B107" s="23"/>
      <c r="C107" s="23"/>
      <c r="D107" s="23"/>
      <c r="E107" s="23"/>
      <c r="F107" s="23"/>
      <c r="G107" s="49"/>
      <c r="H107" s="49"/>
      <c r="I107" s="49"/>
      <c r="J107" s="49"/>
      <c r="K107" s="49"/>
      <c r="L107" s="49"/>
      <c r="M107" s="50"/>
      <c r="N107" s="50"/>
      <c r="O107" s="50"/>
      <c r="P107" s="49"/>
      <c r="Q107" s="49"/>
      <c r="R107" s="49"/>
      <c r="S107" s="49"/>
      <c r="T107" s="49"/>
      <c r="U107" s="49"/>
      <c r="V107" s="23"/>
    </row>
    <row r="108" spans="1:23" s="1" customFormat="1" ht="20.25" customHeight="1" thickBot="1" x14ac:dyDescent="0.35">
      <c r="A108" s="9" t="s">
        <v>9</v>
      </c>
      <c r="B108" s="17" t="s">
        <v>17</v>
      </c>
      <c r="C108" s="17"/>
      <c r="D108" s="17"/>
      <c r="E108" s="6"/>
      <c r="F108" s="6"/>
      <c r="G108" s="9" t="s">
        <v>11</v>
      </c>
      <c r="H108" s="7" t="s">
        <v>27</v>
      </c>
      <c r="I108" s="7" t="s">
        <v>63</v>
      </c>
      <c r="K108" s="6"/>
      <c r="L108" s="6"/>
      <c r="M108" s="6"/>
      <c r="N108" s="6"/>
      <c r="O108" s="6"/>
      <c r="P108" s="6"/>
      <c r="Q108" s="9" t="s">
        <v>10</v>
      </c>
      <c r="R108" s="595" t="s">
        <v>68</v>
      </c>
      <c r="S108" s="595"/>
      <c r="T108" s="595"/>
      <c r="U108" s="595"/>
      <c r="V108" s="14"/>
    </row>
    <row r="109" spans="1:23" s="1" customFormat="1" ht="20.25" customHeight="1" x14ac:dyDescent="0.3">
      <c r="A109" s="256"/>
      <c r="B109" s="17"/>
      <c r="C109" s="17"/>
      <c r="D109" s="17"/>
      <c r="E109" s="6"/>
      <c r="F109" s="6"/>
      <c r="G109" s="256"/>
      <c r="H109" s="7"/>
      <c r="K109" s="6"/>
      <c r="L109" s="6"/>
      <c r="M109" s="6"/>
      <c r="N109" s="6"/>
      <c r="O109" s="6"/>
      <c r="P109" s="6"/>
      <c r="Q109" s="256"/>
      <c r="R109" s="258"/>
      <c r="S109" s="258"/>
      <c r="T109" s="258"/>
      <c r="U109" s="258"/>
      <c r="V109" s="14"/>
    </row>
    <row r="110" spans="1:23" s="1" customFormat="1" ht="20.25" customHeight="1" x14ac:dyDescent="0.3">
      <c r="A110" s="596" t="s">
        <v>71</v>
      </c>
      <c r="B110" s="596"/>
      <c r="C110" s="30"/>
      <c r="D110" s="30"/>
      <c r="E110" s="55"/>
      <c r="F110" s="7"/>
      <c r="G110" s="596" t="s">
        <v>45</v>
      </c>
      <c r="H110" s="596"/>
      <c r="I110" s="596"/>
      <c r="J110" s="596"/>
      <c r="K110" s="7"/>
      <c r="L110" s="55"/>
      <c r="M110" s="7"/>
      <c r="N110" s="7"/>
      <c r="O110" s="7"/>
      <c r="P110" s="7"/>
      <c r="Q110" s="596" t="s">
        <v>39</v>
      </c>
      <c r="R110" s="596"/>
      <c r="S110" s="596"/>
      <c r="T110" s="7"/>
      <c r="U110" s="55"/>
      <c r="V110" s="6"/>
    </row>
    <row r="111" spans="1:23" s="1" customFormat="1" ht="20.25" customHeight="1" x14ac:dyDescent="0.3">
      <c r="A111" s="597" t="s">
        <v>37</v>
      </c>
      <c r="B111" s="597"/>
      <c r="C111" s="258"/>
      <c r="D111" s="258"/>
      <c r="E111" s="31" t="s">
        <v>16</v>
      </c>
      <c r="F111" s="31"/>
      <c r="G111" s="597" t="s">
        <v>38</v>
      </c>
      <c r="H111" s="597"/>
      <c r="I111" s="597"/>
      <c r="J111" s="597"/>
      <c r="L111" s="31" t="s">
        <v>16</v>
      </c>
      <c r="M111" s="31"/>
      <c r="N111" s="31"/>
      <c r="O111" s="31"/>
      <c r="P111" s="8"/>
      <c r="Q111" s="598" t="s">
        <v>40</v>
      </c>
      <c r="R111" s="598"/>
      <c r="S111" s="598"/>
      <c r="T111" s="16"/>
      <c r="U111" s="31" t="s">
        <v>16</v>
      </c>
      <c r="V111" s="16"/>
    </row>
    <row r="112" spans="1:23" s="1" customFormat="1" ht="20.25" customHeight="1" x14ac:dyDescent="0.3">
      <c r="A112" s="597" t="s">
        <v>18</v>
      </c>
      <c r="B112" s="597"/>
      <c r="C112" s="258"/>
      <c r="D112" s="258"/>
      <c r="F112" s="8"/>
      <c r="G112" s="599" t="s">
        <v>19</v>
      </c>
      <c r="H112" s="599"/>
      <c r="I112" s="599"/>
      <c r="J112" s="599"/>
      <c r="Q112" s="598" t="s">
        <v>28</v>
      </c>
      <c r="R112" s="598"/>
      <c r="S112" s="598"/>
      <c r="T112" s="16"/>
      <c r="U112" s="16"/>
      <c r="V112" s="16"/>
    </row>
    <row r="113" spans="1:23" s="1" customFormat="1" ht="20.25" customHeight="1" thickBot="1" x14ac:dyDescent="0.3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T113" s="7"/>
      <c r="U113" s="6"/>
      <c r="V113" s="6"/>
      <c r="W113" s="600"/>
    </row>
    <row r="114" spans="1:23" s="1" customFormat="1" ht="18.75" customHeight="1" thickBot="1" x14ac:dyDescent="0.35">
      <c r="A114" s="9" t="s">
        <v>12</v>
      </c>
      <c r="B114" s="601" t="s">
        <v>29</v>
      </c>
      <c r="C114" s="601"/>
      <c r="D114" s="601"/>
      <c r="E114" s="601"/>
      <c r="F114" s="601"/>
      <c r="G114" s="9" t="s">
        <v>14</v>
      </c>
      <c r="H114" s="602" t="s">
        <v>67</v>
      </c>
      <c r="I114" s="602"/>
      <c r="J114" s="602"/>
      <c r="K114" s="602"/>
      <c r="L114" s="602"/>
      <c r="M114" s="79"/>
      <c r="N114" s="79"/>
      <c r="O114" s="79"/>
      <c r="Q114" s="9" t="s">
        <v>25</v>
      </c>
      <c r="T114" s="15"/>
      <c r="V114" s="6"/>
      <c r="W114" s="600"/>
    </row>
    <row r="115" spans="1:23" s="1" customFormat="1" ht="18.75" customHeight="1" x14ac:dyDescent="0.3">
      <c r="A115" s="6" t="s">
        <v>13</v>
      </c>
      <c r="B115" s="14"/>
      <c r="C115" s="14"/>
      <c r="D115" s="14"/>
      <c r="E115" s="14"/>
      <c r="F115" s="14"/>
      <c r="G115" s="14"/>
      <c r="H115" s="602"/>
      <c r="I115" s="602"/>
      <c r="J115" s="602"/>
      <c r="K115" s="602"/>
      <c r="L115" s="602"/>
      <c r="M115" s="79"/>
      <c r="N115" s="79"/>
      <c r="O115" s="79"/>
      <c r="T115" s="15"/>
      <c r="W115" s="600"/>
    </row>
    <row r="116" spans="1:23" s="1" customFormat="1" ht="15" customHeight="1" x14ac:dyDescent="0.3">
      <c r="A116" s="6"/>
      <c r="B116" s="7" t="s">
        <v>15</v>
      </c>
      <c r="C116" s="7"/>
      <c r="D116" s="7"/>
      <c r="E116" s="7"/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S116" s="7" t="s">
        <v>22</v>
      </c>
      <c r="W116" s="600"/>
    </row>
    <row r="117" spans="1:23" s="1" customFormat="1" ht="16.5" customHeight="1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S117" s="6" t="s">
        <v>23</v>
      </c>
      <c r="W117" s="600"/>
    </row>
    <row r="118" spans="1:23" s="1" customFormat="1" ht="15" customHeight="1" x14ac:dyDescent="0.3">
      <c r="A118" s="596" t="s">
        <v>41</v>
      </c>
      <c r="B118" s="596"/>
      <c r="C118" s="30"/>
      <c r="D118" s="30"/>
      <c r="E118" s="55"/>
      <c r="F118" s="7"/>
      <c r="G118" s="55"/>
      <c r="H118" s="55"/>
      <c r="I118" s="55"/>
      <c r="J118" s="13"/>
      <c r="L118" s="13"/>
      <c r="P118" s="7"/>
      <c r="Q118" s="7"/>
      <c r="R118" s="7"/>
      <c r="S118" s="7"/>
      <c r="V118" s="7"/>
      <c r="W118" s="600"/>
    </row>
    <row r="119" spans="1:23" s="1" customFormat="1" ht="15" customHeight="1" x14ac:dyDescent="0.3">
      <c r="A119" s="598" t="s">
        <v>42</v>
      </c>
      <c r="B119" s="598"/>
      <c r="C119" s="257"/>
      <c r="D119" s="257"/>
      <c r="E119" s="31" t="s">
        <v>16</v>
      </c>
      <c r="F119" s="31"/>
      <c r="G119" s="597" t="s">
        <v>20</v>
      </c>
      <c r="H119" s="597"/>
      <c r="I119" s="597"/>
      <c r="J119" s="597"/>
      <c r="L119" s="31" t="s">
        <v>16</v>
      </c>
      <c r="M119" s="31"/>
      <c r="N119" s="31"/>
      <c r="O119" s="31"/>
      <c r="P119" s="7"/>
      <c r="Q119" s="7"/>
      <c r="R119" s="7"/>
      <c r="V119" s="6"/>
      <c r="W119" s="4"/>
    </row>
    <row r="120" spans="1:23" s="1" customFormat="1" ht="15" customHeight="1" x14ac:dyDescent="0.3">
      <c r="A120" s="598" t="s">
        <v>30</v>
      </c>
      <c r="B120" s="598"/>
      <c r="C120" s="257"/>
      <c r="D120" s="257"/>
      <c r="E120" s="16"/>
      <c r="F120" s="7"/>
      <c r="G120" s="597" t="s">
        <v>21</v>
      </c>
      <c r="H120" s="597"/>
      <c r="I120" s="597"/>
      <c r="J120" s="597"/>
      <c r="P120" s="14"/>
      <c r="Q120" s="14"/>
      <c r="R120" s="14"/>
      <c r="S120" s="14"/>
      <c r="T120" s="7"/>
      <c r="U120" s="6"/>
      <c r="V120" s="6"/>
    </row>
    <row r="121" spans="1:23" s="68" customFormat="1" ht="27" customHeight="1" x14ac:dyDescent="0.35">
      <c r="A121" s="62"/>
      <c r="B121" s="85"/>
      <c r="C121" s="86"/>
      <c r="D121" s="86"/>
      <c r="E121" s="63"/>
      <c r="F121" s="62"/>
      <c r="G121" s="60"/>
      <c r="H121" s="71"/>
      <c r="I121" s="60"/>
      <c r="J121" s="60"/>
      <c r="K121" s="64"/>
      <c r="L121" s="65"/>
      <c r="M121" s="66"/>
      <c r="N121" s="66"/>
      <c r="O121" s="66"/>
      <c r="P121" s="67"/>
      <c r="Q121" s="61"/>
      <c r="R121" s="60"/>
      <c r="S121" s="69"/>
      <c r="T121" s="627"/>
      <c r="U121" s="627"/>
    </row>
  </sheetData>
  <mergeCells count="143">
    <mergeCell ref="T33:U33"/>
    <mergeCell ref="T121:U121"/>
    <mergeCell ref="T49:U49"/>
    <mergeCell ref="T50:U50"/>
    <mergeCell ref="T51:U51"/>
    <mergeCell ref="T52:U52"/>
    <mergeCell ref="T53:U53"/>
    <mergeCell ref="A80:B80"/>
    <mergeCell ref="G80:J80"/>
    <mergeCell ref="Q80:S80"/>
    <mergeCell ref="T57:U57"/>
    <mergeCell ref="T58:U58"/>
    <mergeCell ref="T59:U59"/>
    <mergeCell ref="T60:U60"/>
    <mergeCell ref="T61:U61"/>
    <mergeCell ref="T62:U62"/>
    <mergeCell ref="A87:B87"/>
    <mergeCell ref="G87:J87"/>
    <mergeCell ref="A88:B88"/>
    <mergeCell ref="G88:J88"/>
    <mergeCell ref="T69:U69"/>
    <mergeCell ref="T70:U70"/>
    <mergeCell ref="T71:U71"/>
    <mergeCell ref="T72:U72"/>
    <mergeCell ref="W81:W86"/>
    <mergeCell ref="B82:F82"/>
    <mergeCell ref="H82:L83"/>
    <mergeCell ref="A86:B86"/>
    <mergeCell ref="R76:U76"/>
    <mergeCell ref="A78:B78"/>
    <mergeCell ref="G78:J78"/>
    <mergeCell ref="Q78:S78"/>
    <mergeCell ref="A79:B79"/>
    <mergeCell ref="G79:J79"/>
    <mergeCell ref="Q79:S79"/>
    <mergeCell ref="T47:U47"/>
    <mergeCell ref="T48:U48"/>
    <mergeCell ref="T73:U73"/>
    <mergeCell ref="T74:U74"/>
    <mergeCell ref="T54:U54"/>
    <mergeCell ref="T55:U55"/>
    <mergeCell ref="T56:U56"/>
    <mergeCell ref="T64:U64"/>
    <mergeCell ref="T65:U65"/>
    <mergeCell ref="T66:U66"/>
    <mergeCell ref="T67:U67"/>
    <mergeCell ref="T68:U68"/>
    <mergeCell ref="T63:U63"/>
    <mergeCell ref="T29:U29"/>
    <mergeCell ref="T30:U30"/>
    <mergeCell ref="T31:U31"/>
    <mergeCell ref="T20:U20"/>
    <mergeCell ref="T21:U21"/>
    <mergeCell ref="T22:U22"/>
    <mergeCell ref="T23:U23"/>
    <mergeCell ref="T24:U24"/>
    <mergeCell ref="T25:U25"/>
    <mergeCell ref="T45:U45"/>
    <mergeCell ref="T46:U46"/>
    <mergeCell ref="T16:U16"/>
    <mergeCell ref="T17:U17"/>
    <mergeCell ref="T18:U18"/>
    <mergeCell ref="T19:U19"/>
    <mergeCell ref="G12:K12"/>
    <mergeCell ref="T12:U14"/>
    <mergeCell ref="T26:U26"/>
    <mergeCell ref="T27:U27"/>
    <mergeCell ref="T15:U15"/>
    <mergeCell ref="T39:U39"/>
    <mergeCell ref="T40:U40"/>
    <mergeCell ref="T41:U41"/>
    <mergeCell ref="T42:U42"/>
    <mergeCell ref="T43:U43"/>
    <mergeCell ref="T44:U44"/>
    <mergeCell ref="T32:U32"/>
    <mergeCell ref="T34:U34"/>
    <mergeCell ref="T35:U35"/>
    <mergeCell ref="T36:U36"/>
    <mergeCell ref="T37:U37"/>
    <mergeCell ref="T38:U38"/>
    <mergeCell ref="T28:U28"/>
    <mergeCell ref="S1:V1"/>
    <mergeCell ref="A2:U2"/>
    <mergeCell ref="A3:U3"/>
    <mergeCell ref="A4:U4"/>
    <mergeCell ref="A5:U5"/>
    <mergeCell ref="A6:U6"/>
    <mergeCell ref="V12:V14"/>
    <mergeCell ref="G13:G14"/>
    <mergeCell ref="H13:H14"/>
    <mergeCell ref="I13:I14"/>
    <mergeCell ref="J13:J14"/>
    <mergeCell ref="K13:K14"/>
    <mergeCell ref="A12:A14"/>
    <mergeCell ref="B12:B14"/>
    <mergeCell ref="C12:C14"/>
    <mergeCell ref="D12:D14"/>
    <mergeCell ref="E12:E14"/>
    <mergeCell ref="F12:F14"/>
    <mergeCell ref="L12:S14"/>
    <mergeCell ref="S92:V92"/>
    <mergeCell ref="A93:U93"/>
    <mergeCell ref="A94:U94"/>
    <mergeCell ref="A95:U95"/>
    <mergeCell ref="A96:U96"/>
    <mergeCell ref="A97:U97"/>
    <mergeCell ref="A103:A105"/>
    <mergeCell ref="B103:B105"/>
    <mergeCell ref="C103:C105"/>
    <mergeCell ref="D103:D105"/>
    <mergeCell ref="E103:E105"/>
    <mergeCell ref="F103:F105"/>
    <mergeCell ref="G103:K103"/>
    <mergeCell ref="L103:S103"/>
    <mergeCell ref="T103:U105"/>
    <mergeCell ref="V103:V105"/>
    <mergeCell ref="G104:G105"/>
    <mergeCell ref="H104:H105"/>
    <mergeCell ref="I104:I105"/>
    <mergeCell ref="J104:J105"/>
    <mergeCell ref="K104:K105"/>
    <mergeCell ref="L104:L105"/>
    <mergeCell ref="Q104:Q105"/>
    <mergeCell ref="S104:S105"/>
    <mergeCell ref="W113:W118"/>
    <mergeCell ref="B114:F114"/>
    <mergeCell ref="H114:L115"/>
    <mergeCell ref="A118:B118"/>
    <mergeCell ref="A119:B119"/>
    <mergeCell ref="G119:J119"/>
    <mergeCell ref="A120:B120"/>
    <mergeCell ref="G120:J120"/>
    <mergeCell ref="T106:U106"/>
    <mergeCell ref="R108:U108"/>
    <mergeCell ref="A110:B110"/>
    <mergeCell ref="G110:J110"/>
    <mergeCell ref="Q110:S110"/>
    <mergeCell ref="A111:B111"/>
    <mergeCell ref="G111:J111"/>
    <mergeCell ref="Q111:S111"/>
    <mergeCell ref="A112:B112"/>
    <mergeCell ref="G112:J112"/>
    <mergeCell ref="Q112:S112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5" fitToHeight="0" orientation="landscape" r:id="rId1"/>
  <headerFooter>
    <oddHeader>&amp;RPayroll No. : ________________ 
Sheet &amp;P of &amp;N  Sheets</oddHeader>
  </headerFooter>
  <rowBreaks count="2" manualBreakCount="2">
    <brk id="34" max="21" man="1"/>
    <brk id="61" max="21" man="1"/>
  </rowBreaks>
  <colBreaks count="1" manualBreakCount="1">
    <brk id="21" max="3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122"/>
  <sheetViews>
    <sheetView view="pageBreakPreview" topLeftCell="A18" zoomScaleNormal="85" zoomScaleSheetLayoutView="100" workbookViewId="0">
      <pane xSplit="2" topLeftCell="C1" activePane="topRight" state="frozen"/>
      <selection pane="topRight" activeCell="E28" sqref="E28"/>
    </sheetView>
  </sheetViews>
  <sheetFormatPr defaultRowHeight="15.6" x14ac:dyDescent="0.3"/>
  <cols>
    <col min="1" max="1" width="5.5" customWidth="1"/>
    <col min="2" max="2" width="33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17.59765625" customWidth="1"/>
    <col min="9" max="9" width="10.8984375" hidden="1" customWidth="1"/>
    <col min="10" max="10" width="17.8984375" hidden="1" customWidth="1"/>
    <col min="11" max="11" width="16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46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615" t="s">
        <v>62</v>
      </c>
      <c r="J13" s="583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616"/>
      <c r="J14" s="584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4" customFormat="1" ht="23.25" customHeight="1" x14ac:dyDescent="0.3">
      <c r="A15" s="95">
        <v>1</v>
      </c>
      <c r="B15" s="253" t="s">
        <v>295</v>
      </c>
      <c r="C15" s="144">
        <v>1</v>
      </c>
      <c r="D15" s="144"/>
      <c r="E15" s="116" t="s">
        <v>737</v>
      </c>
      <c r="F15" s="145">
        <v>413</v>
      </c>
      <c r="G15" s="100">
        <v>14234</v>
      </c>
      <c r="H15" s="118">
        <v>5000</v>
      </c>
      <c r="I15" s="118"/>
      <c r="J15" s="118">
        <v>5000</v>
      </c>
      <c r="K15" s="119">
        <f>G15+H15</f>
        <v>19234</v>
      </c>
      <c r="L15" s="120"/>
      <c r="M15" s="121"/>
      <c r="N15" s="121"/>
      <c r="O15" s="121"/>
      <c r="P15" s="98"/>
      <c r="Q15" s="122"/>
      <c r="R15" s="118"/>
      <c r="S15" s="163">
        <f t="shared" ref="S15" si="0">SUM(P15:P15,R15:R15)</f>
        <v>0</v>
      </c>
      <c r="T15" s="720">
        <f>K15-S15</f>
        <v>19234</v>
      </c>
      <c r="U15" s="720"/>
    </row>
    <row r="16" spans="1:23" s="166" customFormat="1" ht="23.25" customHeight="1" x14ac:dyDescent="0.3">
      <c r="A16" s="95">
        <v>2</v>
      </c>
      <c r="B16" s="439" t="s">
        <v>933</v>
      </c>
      <c r="C16" s="144"/>
      <c r="D16" s="144">
        <v>1</v>
      </c>
      <c r="E16" s="116" t="s">
        <v>764</v>
      </c>
      <c r="F16" s="145">
        <v>2442</v>
      </c>
      <c r="G16" s="100">
        <v>25439</v>
      </c>
      <c r="H16" s="118">
        <v>5000</v>
      </c>
      <c r="I16" s="125"/>
      <c r="J16" s="118">
        <v>5000</v>
      </c>
      <c r="K16" s="119">
        <f t="shared" ref="K16" si="1">G16+H16</f>
        <v>30439</v>
      </c>
      <c r="L16" s="126"/>
      <c r="M16" s="127"/>
      <c r="N16" s="127"/>
      <c r="O16" s="127"/>
      <c r="P16" s="99"/>
      <c r="Q16" s="128"/>
      <c r="R16" s="125"/>
      <c r="S16" s="165">
        <f>SUM(P16:P16,R16:R16)</f>
        <v>0</v>
      </c>
      <c r="T16" s="720">
        <f t="shared" ref="T16" si="2">K16-S16</f>
        <v>30439</v>
      </c>
      <c r="U16" s="720"/>
    </row>
    <row r="17" spans="1:21" s="166" customFormat="1" ht="23.25" customHeight="1" x14ac:dyDescent="0.3">
      <c r="A17" s="95">
        <v>3</v>
      </c>
      <c r="B17" s="253" t="s">
        <v>296</v>
      </c>
      <c r="C17" s="144"/>
      <c r="D17" s="144">
        <v>1</v>
      </c>
      <c r="E17" s="116" t="s">
        <v>764</v>
      </c>
      <c r="F17" s="145">
        <v>1098</v>
      </c>
      <c r="G17" s="100">
        <v>30111</v>
      </c>
      <c r="H17" s="118">
        <v>5000</v>
      </c>
      <c r="I17" s="125"/>
      <c r="J17" s="118">
        <v>5000</v>
      </c>
      <c r="K17" s="119">
        <f t="shared" ref="K17:K74" si="3">G17+H17</f>
        <v>35111</v>
      </c>
      <c r="L17" s="126"/>
      <c r="M17" s="127"/>
      <c r="N17" s="127"/>
      <c r="O17" s="127"/>
      <c r="P17" s="99"/>
      <c r="Q17" s="128"/>
      <c r="R17" s="125"/>
      <c r="S17" s="165">
        <f>SUM(P17:P17,R17:R17)</f>
        <v>0</v>
      </c>
      <c r="T17" s="720">
        <f t="shared" ref="T17:T73" si="4">K17-S17</f>
        <v>35111</v>
      </c>
      <c r="U17" s="720"/>
    </row>
    <row r="18" spans="1:21" s="215" customFormat="1" ht="23.25" customHeight="1" x14ac:dyDescent="0.3">
      <c r="A18" s="95">
        <v>4</v>
      </c>
      <c r="B18" s="139" t="s">
        <v>297</v>
      </c>
      <c r="C18" s="115"/>
      <c r="D18" s="115">
        <v>1</v>
      </c>
      <c r="E18" s="272" t="s">
        <v>764</v>
      </c>
      <c r="F18" s="94">
        <v>2225</v>
      </c>
      <c r="G18" s="101">
        <v>29798</v>
      </c>
      <c r="H18" s="118">
        <v>5000</v>
      </c>
      <c r="I18" s="270"/>
      <c r="J18" s="210">
        <f>I18*G18</f>
        <v>0</v>
      </c>
      <c r="K18" s="119">
        <f t="shared" si="3"/>
        <v>34798</v>
      </c>
      <c r="L18" s="126"/>
      <c r="M18" s="391"/>
      <c r="N18" s="391"/>
      <c r="O18" s="391"/>
      <c r="P18" s="213"/>
      <c r="Q18" s="128"/>
      <c r="R18" s="210"/>
      <c r="S18" s="214">
        <f>SUM(P18:P18,R18:R18)</f>
        <v>0</v>
      </c>
      <c r="T18" s="720">
        <f t="shared" si="4"/>
        <v>34798</v>
      </c>
      <c r="U18" s="720"/>
    </row>
    <row r="19" spans="1:21" s="164" customFormat="1" ht="23.25" customHeight="1" x14ac:dyDescent="0.3">
      <c r="A19" s="95">
        <v>5</v>
      </c>
      <c r="B19" s="253" t="s">
        <v>298</v>
      </c>
      <c r="C19" s="144"/>
      <c r="D19" s="144">
        <v>1</v>
      </c>
      <c r="E19" s="116" t="s">
        <v>764</v>
      </c>
      <c r="F19" s="145">
        <v>144</v>
      </c>
      <c r="G19" s="101">
        <v>30111</v>
      </c>
      <c r="H19" s="118">
        <v>5000</v>
      </c>
      <c r="I19" s="118"/>
      <c r="J19" s="118">
        <v>5000</v>
      </c>
      <c r="K19" s="119">
        <f t="shared" si="3"/>
        <v>35111</v>
      </c>
      <c r="L19" s="120"/>
      <c r="M19" s="121"/>
      <c r="N19" s="121"/>
      <c r="O19" s="121"/>
      <c r="P19" s="98"/>
      <c r="Q19" s="122"/>
      <c r="R19" s="118"/>
      <c r="S19" s="163">
        <f t="shared" ref="S19" si="5">SUM(P19:P19,R19:R19)</f>
        <v>0</v>
      </c>
      <c r="T19" s="720">
        <f t="shared" si="4"/>
        <v>35111</v>
      </c>
      <c r="U19" s="720"/>
    </row>
    <row r="20" spans="1:21" s="164" customFormat="1" ht="23.25" customHeight="1" x14ac:dyDescent="0.3">
      <c r="A20" s="95">
        <v>6</v>
      </c>
      <c r="B20" s="253" t="s">
        <v>299</v>
      </c>
      <c r="C20" s="144"/>
      <c r="D20" s="144">
        <v>1</v>
      </c>
      <c r="E20" s="116" t="s">
        <v>765</v>
      </c>
      <c r="F20" s="145">
        <v>79</v>
      </c>
      <c r="G20" s="101">
        <v>22942</v>
      </c>
      <c r="H20" s="118">
        <v>5000</v>
      </c>
      <c r="I20" s="118"/>
      <c r="J20" s="118">
        <v>5000</v>
      </c>
      <c r="K20" s="119">
        <f t="shared" si="3"/>
        <v>27942</v>
      </c>
      <c r="L20" s="120"/>
      <c r="M20" s="121"/>
      <c r="N20" s="121"/>
      <c r="O20" s="121"/>
      <c r="P20" s="98"/>
      <c r="Q20" s="122"/>
      <c r="R20" s="118"/>
      <c r="S20" s="163">
        <f>SUM(P20:P20,R20:R20)</f>
        <v>0</v>
      </c>
      <c r="T20" s="720">
        <f t="shared" si="4"/>
        <v>27942</v>
      </c>
      <c r="U20" s="720"/>
    </row>
    <row r="21" spans="1:21" s="164" customFormat="1" ht="23.25" customHeight="1" x14ac:dyDescent="0.3">
      <c r="A21" s="95">
        <v>7</v>
      </c>
      <c r="B21" s="253" t="s">
        <v>300</v>
      </c>
      <c r="C21" s="144"/>
      <c r="D21" s="144">
        <v>1</v>
      </c>
      <c r="E21" s="116" t="s">
        <v>766</v>
      </c>
      <c r="F21" s="145">
        <v>1093</v>
      </c>
      <c r="G21" s="101">
        <v>25723</v>
      </c>
      <c r="H21" s="118">
        <v>5000</v>
      </c>
      <c r="I21" s="118"/>
      <c r="J21" s="118">
        <v>5000</v>
      </c>
      <c r="K21" s="119">
        <f t="shared" si="3"/>
        <v>30723</v>
      </c>
      <c r="L21" s="120"/>
      <c r="M21" s="121"/>
      <c r="N21" s="121"/>
      <c r="O21" s="121"/>
      <c r="P21" s="98"/>
      <c r="Q21" s="131"/>
      <c r="R21" s="118"/>
      <c r="S21" s="163">
        <f>SUM(P21:P21,R21:R21)</f>
        <v>0</v>
      </c>
      <c r="T21" s="720">
        <f t="shared" si="4"/>
        <v>30723</v>
      </c>
      <c r="U21" s="720"/>
    </row>
    <row r="22" spans="1:21" s="164" customFormat="1" ht="23.25" customHeight="1" x14ac:dyDescent="0.3">
      <c r="A22" s="95">
        <v>8</v>
      </c>
      <c r="B22" s="253" t="s">
        <v>301</v>
      </c>
      <c r="C22" s="144"/>
      <c r="D22" s="144">
        <v>1</v>
      </c>
      <c r="E22" s="116" t="s">
        <v>764</v>
      </c>
      <c r="F22" s="145">
        <v>150</v>
      </c>
      <c r="G22" s="100">
        <v>30111</v>
      </c>
      <c r="H22" s="118">
        <v>5000</v>
      </c>
      <c r="I22" s="118"/>
      <c r="J22" s="118">
        <v>5000</v>
      </c>
      <c r="K22" s="119">
        <f t="shared" si="3"/>
        <v>35111</v>
      </c>
      <c r="L22" s="120"/>
      <c r="M22" s="121"/>
      <c r="N22" s="121"/>
      <c r="O22" s="121"/>
      <c r="P22" s="98"/>
      <c r="Q22" s="122"/>
      <c r="R22" s="118"/>
      <c r="S22" s="163">
        <f>SUM(P22:P22,R22:R22)</f>
        <v>0</v>
      </c>
      <c r="T22" s="720">
        <f t="shared" si="4"/>
        <v>35111</v>
      </c>
      <c r="U22" s="720"/>
    </row>
    <row r="23" spans="1:21" s="164" customFormat="1" ht="23.25" customHeight="1" x14ac:dyDescent="0.3">
      <c r="A23" s="95">
        <v>9</v>
      </c>
      <c r="B23" s="253" t="s">
        <v>302</v>
      </c>
      <c r="C23" s="144"/>
      <c r="D23" s="144">
        <v>1</v>
      </c>
      <c r="E23" s="116" t="s">
        <v>767</v>
      </c>
      <c r="F23" s="145">
        <v>379</v>
      </c>
      <c r="G23" s="101">
        <v>15109</v>
      </c>
      <c r="H23" s="118">
        <v>5000</v>
      </c>
      <c r="I23" s="118"/>
      <c r="J23" s="118">
        <v>5000</v>
      </c>
      <c r="K23" s="119">
        <f t="shared" si="3"/>
        <v>20109</v>
      </c>
      <c r="L23" s="120"/>
      <c r="M23" s="121"/>
      <c r="N23" s="121"/>
      <c r="O23" s="121"/>
      <c r="P23" s="98"/>
      <c r="Q23" s="131"/>
      <c r="R23" s="118"/>
      <c r="S23" s="163">
        <f t="shared" ref="S23:S24" si="6">SUM(P23:P23,R23:R23)</f>
        <v>0</v>
      </c>
      <c r="T23" s="720">
        <f t="shared" si="4"/>
        <v>20109</v>
      </c>
      <c r="U23" s="720"/>
    </row>
    <row r="24" spans="1:21" s="166" customFormat="1" ht="23.25" customHeight="1" x14ac:dyDescent="0.3">
      <c r="A24" s="95">
        <v>10</v>
      </c>
      <c r="B24" s="253" t="s">
        <v>303</v>
      </c>
      <c r="C24" s="144"/>
      <c r="D24" s="144">
        <v>1</v>
      </c>
      <c r="E24" s="116" t="s">
        <v>768</v>
      </c>
      <c r="F24" s="145">
        <v>142</v>
      </c>
      <c r="G24" s="101">
        <v>25723</v>
      </c>
      <c r="H24" s="118">
        <v>5000</v>
      </c>
      <c r="I24" s="125"/>
      <c r="J24" s="118">
        <v>5000</v>
      </c>
      <c r="K24" s="119">
        <f t="shared" si="3"/>
        <v>30723</v>
      </c>
      <c r="L24" s="126"/>
      <c r="M24" s="127"/>
      <c r="N24" s="127"/>
      <c r="O24" s="127"/>
      <c r="P24" s="99"/>
      <c r="Q24" s="128"/>
      <c r="R24" s="125"/>
      <c r="S24" s="165">
        <f t="shared" si="6"/>
        <v>0</v>
      </c>
      <c r="T24" s="720">
        <f t="shared" si="4"/>
        <v>30723</v>
      </c>
      <c r="U24" s="720"/>
    </row>
    <row r="25" spans="1:21" s="166" customFormat="1" ht="23.25" customHeight="1" x14ac:dyDescent="0.3">
      <c r="A25" s="95">
        <v>11</v>
      </c>
      <c r="B25" s="253" t="s">
        <v>304</v>
      </c>
      <c r="C25" s="144"/>
      <c r="D25" s="144">
        <v>1</v>
      </c>
      <c r="E25" s="116" t="s">
        <v>764</v>
      </c>
      <c r="F25" s="158">
        <v>1123</v>
      </c>
      <c r="G25" s="101">
        <v>29798</v>
      </c>
      <c r="H25" s="118">
        <v>5000</v>
      </c>
      <c r="I25" s="125"/>
      <c r="J25" s="118">
        <v>5000</v>
      </c>
      <c r="K25" s="119">
        <f t="shared" si="3"/>
        <v>34798</v>
      </c>
      <c r="L25" s="126"/>
      <c r="M25" s="127"/>
      <c r="N25" s="127"/>
      <c r="O25" s="127"/>
      <c r="P25" s="99"/>
      <c r="Q25" s="128"/>
      <c r="R25" s="125"/>
      <c r="S25" s="165">
        <f>SUM(P25:P25,R25:R25)</f>
        <v>0</v>
      </c>
      <c r="T25" s="720">
        <f t="shared" si="4"/>
        <v>34798</v>
      </c>
      <c r="U25" s="720"/>
    </row>
    <row r="26" spans="1:21" s="164" customFormat="1" ht="23.25" customHeight="1" x14ac:dyDescent="0.3">
      <c r="A26" s="95">
        <v>12</v>
      </c>
      <c r="B26" s="253" t="s">
        <v>305</v>
      </c>
      <c r="C26" s="144"/>
      <c r="D26" s="144">
        <v>1</v>
      </c>
      <c r="E26" s="116" t="s">
        <v>764</v>
      </c>
      <c r="F26" s="94">
        <v>610</v>
      </c>
      <c r="G26" s="100">
        <v>29798</v>
      </c>
      <c r="H26" s="118">
        <v>5000</v>
      </c>
      <c r="I26" s="118"/>
      <c r="J26" s="118">
        <v>5000</v>
      </c>
      <c r="K26" s="119">
        <f t="shared" si="3"/>
        <v>34798</v>
      </c>
      <c r="L26" s="120"/>
      <c r="M26" s="121"/>
      <c r="N26" s="121"/>
      <c r="O26" s="121"/>
      <c r="P26" s="98"/>
      <c r="Q26" s="131"/>
      <c r="R26" s="118"/>
      <c r="S26" s="163">
        <f t="shared" ref="S26:S27" si="7">SUM(P26:P26,R26:R26)</f>
        <v>0</v>
      </c>
      <c r="T26" s="720">
        <f t="shared" si="4"/>
        <v>34798</v>
      </c>
      <c r="U26" s="720"/>
    </row>
    <row r="27" spans="1:21" s="166" customFormat="1" ht="23.25" customHeight="1" x14ac:dyDescent="0.3">
      <c r="A27" s="95">
        <v>13</v>
      </c>
      <c r="B27" s="253" t="s">
        <v>306</v>
      </c>
      <c r="C27" s="144"/>
      <c r="D27" s="144">
        <v>1</v>
      </c>
      <c r="E27" s="116" t="s">
        <v>767</v>
      </c>
      <c r="F27" s="94">
        <v>846</v>
      </c>
      <c r="G27" s="101">
        <v>15109</v>
      </c>
      <c r="H27" s="118">
        <v>5000</v>
      </c>
      <c r="I27" s="125"/>
      <c r="J27" s="118">
        <v>5000</v>
      </c>
      <c r="K27" s="119">
        <f t="shared" si="3"/>
        <v>20109</v>
      </c>
      <c r="L27" s="126"/>
      <c r="M27" s="127"/>
      <c r="N27" s="127"/>
      <c r="O27" s="127"/>
      <c r="P27" s="99"/>
      <c r="Q27" s="128"/>
      <c r="R27" s="125"/>
      <c r="S27" s="165">
        <f t="shared" si="7"/>
        <v>0</v>
      </c>
      <c r="T27" s="720">
        <f t="shared" si="4"/>
        <v>20109</v>
      </c>
      <c r="U27" s="720"/>
    </row>
    <row r="28" spans="1:21" s="166" customFormat="1" ht="23.25" customHeight="1" x14ac:dyDescent="0.3">
      <c r="A28" s="95">
        <v>14</v>
      </c>
      <c r="B28" s="439" t="s">
        <v>934</v>
      </c>
      <c r="C28" s="144"/>
      <c r="D28" s="144">
        <v>1</v>
      </c>
      <c r="E28" s="116" t="s">
        <v>764</v>
      </c>
      <c r="F28" s="94">
        <v>2387</v>
      </c>
      <c r="G28" s="100">
        <v>41508</v>
      </c>
      <c r="H28" s="118">
        <v>5000</v>
      </c>
      <c r="I28" s="125"/>
      <c r="J28" s="118">
        <v>5000</v>
      </c>
      <c r="K28" s="119">
        <f t="shared" ref="K28" si="8">G28+H28</f>
        <v>46508</v>
      </c>
      <c r="L28" s="126"/>
      <c r="M28" s="127"/>
      <c r="N28" s="127"/>
      <c r="O28" s="127"/>
      <c r="P28" s="99"/>
      <c r="Q28" s="128"/>
      <c r="R28" s="125"/>
      <c r="S28" s="165">
        <f>SUM(P28:P28,R28:R28)</f>
        <v>0</v>
      </c>
      <c r="T28" s="720">
        <f t="shared" ref="T28" si="9">K28-S28</f>
        <v>46508</v>
      </c>
      <c r="U28" s="720"/>
    </row>
    <row r="29" spans="1:21" s="166" customFormat="1" ht="23.25" customHeight="1" x14ac:dyDescent="0.3">
      <c r="A29" s="95">
        <v>15</v>
      </c>
      <c r="B29" s="253" t="s">
        <v>307</v>
      </c>
      <c r="C29" s="144"/>
      <c r="D29" s="144">
        <v>1</v>
      </c>
      <c r="E29" s="116" t="s">
        <v>764</v>
      </c>
      <c r="F29" s="94">
        <v>1099</v>
      </c>
      <c r="G29" s="100">
        <v>30111</v>
      </c>
      <c r="H29" s="118">
        <v>5000</v>
      </c>
      <c r="I29" s="125"/>
      <c r="J29" s="118">
        <v>5000</v>
      </c>
      <c r="K29" s="119">
        <f t="shared" si="3"/>
        <v>35111</v>
      </c>
      <c r="L29" s="126"/>
      <c r="M29" s="127"/>
      <c r="N29" s="127"/>
      <c r="O29" s="127"/>
      <c r="P29" s="99"/>
      <c r="Q29" s="128"/>
      <c r="R29" s="125"/>
      <c r="S29" s="165">
        <f>SUM(P29:P29,R29:R29)</f>
        <v>0</v>
      </c>
      <c r="T29" s="720">
        <f t="shared" si="4"/>
        <v>35111</v>
      </c>
      <c r="U29" s="720"/>
    </row>
    <row r="30" spans="1:21" s="164" customFormat="1" ht="23.25" customHeight="1" x14ac:dyDescent="0.3">
      <c r="A30" s="95">
        <v>16</v>
      </c>
      <c r="B30" s="253" t="s">
        <v>308</v>
      </c>
      <c r="C30" s="144">
        <v>1</v>
      </c>
      <c r="D30" s="144"/>
      <c r="E30" s="116" t="s">
        <v>769</v>
      </c>
      <c r="F30" s="94">
        <v>177</v>
      </c>
      <c r="G30" s="100">
        <v>35097</v>
      </c>
      <c r="H30" s="118">
        <v>5000</v>
      </c>
      <c r="I30" s="118"/>
      <c r="J30" s="118">
        <v>5000</v>
      </c>
      <c r="K30" s="119">
        <f t="shared" si="3"/>
        <v>40097</v>
      </c>
      <c r="L30" s="120"/>
      <c r="M30" s="121"/>
      <c r="N30" s="121"/>
      <c r="O30" s="121"/>
      <c r="P30" s="98"/>
      <c r="Q30" s="131"/>
      <c r="R30" s="118"/>
      <c r="S30" s="163">
        <f t="shared" ref="S30:S32" si="10">SUM(P30:P30,R30:R30)</f>
        <v>0</v>
      </c>
      <c r="T30" s="720">
        <f t="shared" si="4"/>
        <v>40097</v>
      </c>
      <c r="U30" s="720"/>
    </row>
    <row r="31" spans="1:21" s="166" customFormat="1" ht="23.25" customHeight="1" x14ac:dyDescent="0.3">
      <c r="A31" s="95">
        <v>17</v>
      </c>
      <c r="B31" s="253" t="s">
        <v>309</v>
      </c>
      <c r="C31" s="144"/>
      <c r="D31" s="144">
        <v>1</v>
      </c>
      <c r="E31" s="116" t="s">
        <v>764</v>
      </c>
      <c r="F31" s="94">
        <v>141</v>
      </c>
      <c r="G31" s="100">
        <v>30111</v>
      </c>
      <c r="H31" s="118">
        <v>5000</v>
      </c>
      <c r="I31" s="125"/>
      <c r="J31" s="118">
        <v>5000</v>
      </c>
      <c r="K31" s="119">
        <f t="shared" si="3"/>
        <v>35111</v>
      </c>
      <c r="L31" s="126"/>
      <c r="M31" s="127"/>
      <c r="N31" s="127"/>
      <c r="O31" s="127"/>
      <c r="P31" s="99"/>
      <c r="Q31" s="128"/>
      <c r="R31" s="125"/>
      <c r="S31" s="165">
        <f t="shared" si="10"/>
        <v>0</v>
      </c>
      <c r="T31" s="720">
        <f t="shared" si="4"/>
        <v>35111</v>
      </c>
      <c r="U31" s="720"/>
    </row>
    <row r="32" spans="1:21" s="164" customFormat="1" ht="23.25" customHeight="1" x14ac:dyDescent="0.3">
      <c r="A32" s="95">
        <v>18</v>
      </c>
      <c r="B32" s="253" t="s">
        <v>310</v>
      </c>
      <c r="C32" s="144"/>
      <c r="D32" s="144">
        <v>1</v>
      </c>
      <c r="E32" s="116" t="s">
        <v>764</v>
      </c>
      <c r="F32" s="94">
        <v>381</v>
      </c>
      <c r="G32" s="100">
        <v>30747</v>
      </c>
      <c r="H32" s="118">
        <v>5000</v>
      </c>
      <c r="I32" s="118"/>
      <c r="J32" s="118">
        <v>5000</v>
      </c>
      <c r="K32" s="119">
        <f t="shared" si="3"/>
        <v>35747</v>
      </c>
      <c r="L32" s="120"/>
      <c r="M32" s="121"/>
      <c r="N32" s="121"/>
      <c r="O32" s="121"/>
      <c r="P32" s="98"/>
      <c r="Q32" s="122"/>
      <c r="R32" s="118"/>
      <c r="S32" s="163">
        <f t="shared" si="10"/>
        <v>0</v>
      </c>
      <c r="T32" s="720">
        <f t="shared" si="4"/>
        <v>35747</v>
      </c>
      <c r="U32" s="720"/>
    </row>
    <row r="33" spans="1:21" s="166" customFormat="1" ht="23.25" customHeight="1" x14ac:dyDescent="0.3">
      <c r="A33" s="95">
        <v>19</v>
      </c>
      <c r="B33" s="253" t="s">
        <v>311</v>
      </c>
      <c r="C33" s="144"/>
      <c r="D33" s="144">
        <v>1</v>
      </c>
      <c r="E33" s="116" t="s">
        <v>770</v>
      </c>
      <c r="F33" s="94">
        <v>62</v>
      </c>
      <c r="G33" s="101">
        <v>35097</v>
      </c>
      <c r="H33" s="118">
        <v>5000</v>
      </c>
      <c r="I33" s="125"/>
      <c r="J33" s="118">
        <v>5000</v>
      </c>
      <c r="K33" s="119">
        <f t="shared" si="3"/>
        <v>40097</v>
      </c>
      <c r="L33" s="126"/>
      <c r="M33" s="127"/>
      <c r="N33" s="127"/>
      <c r="O33" s="127"/>
      <c r="P33" s="99"/>
      <c r="Q33" s="128"/>
      <c r="R33" s="125"/>
      <c r="S33" s="165">
        <f>SUM(P33:P33,R33:R33)</f>
        <v>0</v>
      </c>
      <c r="T33" s="720">
        <f t="shared" si="4"/>
        <v>40097</v>
      </c>
      <c r="U33" s="720"/>
    </row>
    <row r="34" spans="1:21" s="164" customFormat="1" ht="23.25" customHeight="1" x14ac:dyDescent="0.3">
      <c r="A34" s="95">
        <v>20</v>
      </c>
      <c r="B34" s="253" t="s">
        <v>312</v>
      </c>
      <c r="C34" s="144"/>
      <c r="D34" s="144">
        <v>1</v>
      </c>
      <c r="E34" s="116" t="s">
        <v>764</v>
      </c>
      <c r="F34" s="94">
        <v>65</v>
      </c>
      <c r="G34" s="101">
        <v>32069</v>
      </c>
      <c r="H34" s="118">
        <v>5000</v>
      </c>
      <c r="I34" s="118"/>
      <c r="J34" s="118">
        <v>5000</v>
      </c>
      <c r="K34" s="119">
        <f t="shared" si="3"/>
        <v>37069</v>
      </c>
      <c r="L34" s="120"/>
      <c r="M34" s="121"/>
      <c r="N34" s="121"/>
      <c r="O34" s="121"/>
      <c r="P34" s="98"/>
      <c r="Q34" s="122"/>
      <c r="R34" s="118"/>
      <c r="S34" s="163">
        <f t="shared" ref="S34:S36" si="11">SUM(P34:P34,R34:R34)</f>
        <v>0</v>
      </c>
      <c r="T34" s="720">
        <f t="shared" si="4"/>
        <v>37069</v>
      </c>
      <c r="U34" s="720"/>
    </row>
    <row r="35" spans="1:21" s="166" customFormat="1" ht="23.25" customHeight="1" x14ac:dyDescent="0.3">
      <c r="A35" s="95">
        <v>21</v>
      </c>
      <c r="B35" s="253" t="s">
        <v>313</v>
      </c>
      <c r="C35" s="144"/>
      <c r="D35" s="144">
        <v>1</v>
      </c>
      <c r="E35" s="116" t="s">
        <v>771</v>
      </c>
      <c r="F35" s="94">
        <v>572</v>
      </c>
      <c r="G35" s="101">
        <v>26304</v>
      </c>
      <c r="H35" s="118">
        <v>5000</v>
      </c>
      <c r="I35" s="125"/>
      <c r="J35" s="118">
        <v>5000</v>
      </c>
      <c r="K35" s="119">
        <f t="shared" si="3"/>
        <v>31304</v>
      </c>
      <c r="L35" s="126"/>
      <c r="M35" s="127"/>
      <c r="N35" s="127"/>
      <c r="O35" s="127"/>
      <c r="P35" s="99"/>
      <c r="Q35" s="128"/>
      <c r="R35" s="125"/>
      <c r="S35" s="165">
        <f t="shared" si="11"/>
        <v>0</v>
      </c>
      <c r="T35" s="720">
        <f t="shared" si="4"/>
        <v>31304</v>
      </c>
      <c r="U35" s="720"/>
    </row>
    <row r="36" spans="1:21" s="164" customFormat="1" ht="23.25" customHeight="1" x14ac:dyDescent="0.3">
      <c r="A36" s="95">
        <v>22</v>
      </c>
      <c r="B36" s="253" t="s">
        <v>314</v>
      </c>
      <c r="C36" s="144"/>
      <c r="D36" s="144">
        <v>1</v>
      </c>
      <c r="E36" s="116" t="s">
        <v>772</v>
      </c>
      <c r="F36" s="94">
        <v>198</v>
      </c>
      <c r="G36" s="101">
        <v>45706</v>
      </c>
      <c r="H36" s="118">
        <v>5000</v>
      </c>
      <c r="I36" s="118"/>
      <c r="J36" s="118">
        <v>5000</v>
      </c>
      <c r="K36" s="119">
        <f t="shared" si="3"/>
        <v>50706</v>
      </c>
      <c r="L36" s="120"/>
      <c r="M36" s="121"/>
      <c r="N36" s="121"/>
      <c r="O36" s="121"/>
      <c r="P36" s="98"/>
      <c r="Q36" s="122"/>
      <c r="R36" s="118"/>
      <c r="S36" s="163">
        <f t="shared" si="11"/>
        <v>0</v>
      </c>
      <c r="T36" s="720">
        <f t="shared" si="4"/>
        <v>50706</v>
      </c>
      <c r="U36" s="720"/>
    </row>
    <row r="37" spans="1:21" s="164" customFormat="1" ht="23.25" customHeight="1" x14ac:dyDescent="0.3">
      <c r="A37" s="95">
        <v>23</v>
      </c>
      <c r="B37" s="253" t="s">
        <v>315</v>
      </c>
      <c r="C37" s="144"/>
      <c r="D37" s="144">
        <v>1</v>
      </c>
      <c r="E37" s="116" t="s">
        <v>773</v>
      </c>
      <c r="F37" s="94">
        <v>1097</v>
      </c>
      <c r="G37" s="101">
        <v>35475</v>
      </c>
      <c r="H37" s="118">
        <v>5000</v>
      </c>
      <c r="I37" s="118"/>
      <c r="J37" s="118">
        <v>5000</v>
      </c>
      <c r="K37" s="119">
        <f t="shared" si="3"/>
        <v>40475</v>
      </c>
      <c r="L37" s="120"/>
      <c r="M37" s="121"/>
      <c r="N37" s="121"/>
      <c r="O37" s="121"/>
      <c r="P37" s="98"/>
      <c r="Q37" s="122"/>
      <c r="R37" s="118"/>
      <c r="S37" s="163">
        <f>SUM(P37:P37,R37:R37)</f>
        <v>0</v>
      </c>
      <c r="T37" s="720">
        <f t="shared" si="4"/>
        <v>40475</v>
      </c>
      <c r="U37" s="720"/>
    </row>
    <row r="38" spans="1:21" s="164" customFormat="1" ht="23.25" customHeight="1" x14ac:dyDescent="0.3">
      <c r="A38" s="95">
        <v>24</v>
      </c>
      <c r="B38" s="253" t="s">
        <v>316</v>
      </c>
      <c r="C38" s="144"/>
      <c r="D38" s="144">
        <v>1</v>
      </c>
      <c r="E38" s="116" t="s">
        <v>774</v>
      </c>
      <c r="F38" s="94">
        <v>594</v>
      </c>
      <c r="G38" s="100">
        <v>55799</v>
      </c>
      <c r="H38" s="118">
        <v>5000</v>
      </c>
      <c r="I38" s="118"/>
      <c r="J38" s="118">
        <v>5000</v>
      </c>
      <c r="K38" s="119">
        <f t="shared" si="3"/>
        <v>60799</v>
      </c>
      <c r="L38" s="120"/>
      <c r="M38" s="121"/>
      <c r="N38" s="121"/>
      <c r="O38" s="121"/>
      <c r="P38" s="98"/>
      <c r="Q38" s="131"/>
      <c r="R38" s="118"/>
      <c r="S38" s="163">
        <f>SUM(P38:P38,R38:R38)</f>
        <v>0</v>
      </c>
      <c r="T38" s="720">
        <f t="shared" si="4"/>
        <v>60799</v>
      </c>
      <c r="U38" s="720"/>
    </row>
    <row r="39" spans="1:21" s="221" customFormat="1" ht="23.25" customHeight="1" x14ac:dyDescent="0.3">
      <c r="A39" s="95">
        <v>25</v>
      </c>
      <c r="B39" s="139" t="s">
        <v>317</v>
      </c>
      <c r="C39" s="115"/>
      <c r="D39" s="115">
        <v>1</v>
      </c>
      <c r="E39" s="150" t="s">
        <v>663</v>
      </c>
      <c r="F39" s="144">
        <v>1596</v>
      </c>
      <c r="G39" s="101">
        <v>16877</v>
      </c>
      <c r="H39" s="118">
        <v>5000</v>
      </c>
      <c r="I39" s="271">
        <v>0.1</v>
      </c>
      <c r="J39" s="210">
        <f>I39*G39</f>
        <v>1687.7</v>
      </c>
      <c r="K39" s="119">
        <f t="shared" si="3"/>
        <v>21877</v>
      </c>
      <c r="L39" s="120"/>
      <c r="M39" s="392"/>
      <c r="N39" s="392"/>
      <c r="O39" s="392"/>
      <c r="P39" s="219"/>
      <c r="Q39" s="122"/>
      <c r="R39" s="217"/>
      <c r="S39" s="220">
        <f>SUM(P39:P39,R39:R39)</f>
        <v>0</v>
      </c>
      <c r="T39" s="720">
        <f t="shared" si="4"/>
        <v>21877</v>
      </c>
      <c r="U39" s="720"/>
    </row>
    <row r="40" spans="1:21" s="221" customFormat="1" ht="23.25" customHeight="1" x14ac:dyDescent="0.3">
      <c r="A40" s="95">
        <v>26</v>
      </c>
      <c r="B40" s="139" t="s">
        <v>318</v>
      </c>
      <c r="C40" s="115"/>
      <c r="D40" s="115">
        <v>1</v>
      </c>
      <c r="E40" s="272" t="s">
        <v>764</v>
      </c>
      <c r="F40" s="144">
        <v>2226</v>
      </c>
      <c r="G40" s="101">
        <v>29798</v>
      </c>
      <c r="H40" s="118">
        <v>5000</v>
      </c>
      <c r="I40" s="270">
        <v>0.4</v>
      </c>
      <c r="J40" s="210">
        <f>I40*G40</f>
        <v>11919.2</v>
      </c>
      <c r="K40" s="119">
        <f t="shared" si="3"/>
        <v>34798</v>
      </c>
      <c r="L40" s="120"/>
      <c r="M40" s="392"/>
      <c r="N40" s="392"/>
      <c r="O40" s="392"/>
      <c r="P40" s="219"/>
      <c r="Q40" s="143"/>
      <c r="R40" s="217"/>
      <c r="S40" s="220">
        <f>SUM(P40:P40,R40:R40)</f>
        <v>0</v>
      </c>
      <c r="T40" s="720">
        <f t="shared" si="4"/>
        <v>34798</v>
      </c>
      <c r="U40" s="720"/>
    </row>
    <row r="41" spans="1:21" s="164" customFormat="1" ht="23.25" customHeight="1" x14ac:dyDescent="0.3">
      <c r="A41" s="95">
        <v>27</v>
      </c>
      <c r="B41" s="253" t="s">
        <v>775</v>
      </c>
      <c r="C41" s="144"/>
      <c r="D41" s="144">
        <v>1</v>
      </c>
      <c r="E41" s="116" t="s">
        <v>776</v>
      </c>
      <c r="F41" s="94">
        <v>2052</v>
      </c>
      <c r="G41" s="100">
        <v>35097</v>
      </c>
      <c r="H41" s="118">
        <v>5000</v>
      </c>
      <c r="I41" s="118"/>
      <c r="J41" s="118">
        <v>5000</v>
      </c>
      <c r="K41" s="119">
        <f t="shared" si="3"/>
        <v>40097</v>
      </c>
      <c r="L41" s="120"/>
      <c r="M41" s="121"/>
      <c r="N41" s="121"/>
      <c r="O41" s="121"/>
      <c r="P41" s="98"/>
      <c r="Q41" s="131"/>
      <c r="R41" s="118"/>
      <c r="S41" s="163">
        <f>SUM(P41:P41,R41:R41)</f>
        <v>0</v>
      </c>
      <c r="T41" s="720">
        <f t="shared" si="4"/>
        <v>40097</v>
      </c>
      <c r="U41" s="720"/>
    </row>
    <row r="42" spans="1:21" s="215" customFormat="1" ht="23.25" customHeight="1" x14ac:dyDescent="0.3">
      <c r="A42" s="95">
        <v>28</v>
      </c>
      <c r="B42" s="139" t="s">
        <v>319</v>
      </c>
      <c r="C42" s="115"/>
      <c r="D42" s="115">
        <v>1</v>
      </c>
      <c r="E42" s="272" t="s">
        <v>764</v>
      </c>
      <c r="F42" s="94">
        <v>2227</v>
      </c>
      <c r="G42" s="101">
        <v>29798</v>
      </c>
      <c r="H42" s="118">
        <v>5000</v>
      </c>
      <c r="I42" s="270">
        <v>0.4</v>
      </c>
      <c r="J42" s="210">
        <f>I42*G42</f>
        <v>11919.2</v>
      </c>
      <c r="K42" s="119">
        <f t="shared" si="3"/>
        <v>34798</v>
      </c>
      <c r="L42" s="126"/>
      <c r="M42" s="391"/>
      <c r="N42" s="391"/>
      <c r="O42" s="391"/>
      <c r="P42" s="213"/>
      <c r="Q42" s="128"/>
      <c r="R42" s="210"/>
      <c r="S42" s="214">
        <f t="shared" ref="S42" si="12">SUM(P42:P42,R42:R42)</f>
        <v>0</v>
      </c>
      <c r="T42" s="720">
        <f t="shared" si="4"/>
        <v>34798</v>
      </c>
      <c r="U42" s="720"/>
    </row>
    <row r="43" spans="1:21" s="166" customFormat="1" ht="23.25" customHeight="1" x14ac:dyDescent="0.3">
      <c r="A43" s="95">
        <v>29</v>
      </c>
      <c r="B43" s="254" t="s">
        <v>320</v>
      </c>
      <c r="C43" s="144"/>
      <c r="D43" s="144">
        <v>1</v>
      </c>
      <c r="E43" s="116" t="s">
        <v>673</v>
      </c>
      <c r="F43" s="94">
        <v>675</v>
      </c>
      <c r="G43" s="100">
        <v>102433</v>
      </c>
      <c r="H43" s="118">
        <v>5000</v>
      </c>
      <c r="I43" s="125"/>
      <c r="J43" s="118">
        <v>5000</v>
      </c>
      <c r="K43" s="119">
        <f t="shared" si="3"/>
        <v>107433</v>
      </c>
      <c r="L43" s="126"/>
      <c r="M43" s="127"/>
      <c r="N43" s="127"/>
      <c r="O43" s="127"/>
      <c r="P43" s="99"/>
      <c r="Q43" s="128"/>
      <c r="R43" s="125"/>
      <c r="S43" s="165">
        <f>SUM(P43:P43,R43:R43)</f>
        <v>0</v>
      </c>
      <c r="T43" s="720">
        <f t="shared" si="4"/>
        <v>107433</v>
      </c>
      <c r="U43" s="720"/>
    </row>
    <row r="44" spans="1:21" s="164" customFormat="1" ht="23.25" customHeight="1" x14ac:dyDescent="0.3">
      <c r="A44" s="95">
        <v>30</v>
      </c>
      <c r="B44" s="253" t="s">
        <v>321</v>
      </c>
      <c r="C44" s="144"/>
      <c r="D44" s="144">
        <v>1</v>
      </c>
      <c r="E44" s="116" t="s">
        <v>777</v>
      </c>
      <c r="F44" s="94">
        <v>74</v>
      </c>
      <c r="G44" s="100">
        <v>44833</v>
      </c>
      <c r="H44" s="118">
        <v>5000</v>
      </c>
      <c r="I44" s="118"/>
      <c r="J44" s="118">
        <v>5000</v>
      </c>
      <c r="K44" s="119">
        <f t="shared" si="3"/>
        <v>49833</v>
      </c>
      <c r="L44" s="120"/>
      <c r="M44" s="121"/>
      <c r="N44" s="121"/>
      <c r="O44" s="121"/>
      <c r="P44" s="98"/>
      <c r="Q44" s="131"/>
      <c r="R44" s="118"/>
      <c r="S44" s="163">
        <f t="shared" ref="S44" si="13">SUM(P44:P44,R44:R44)</f>
        <v>0</v>
      </c>
      <c r="T44" s="720">
        <f t="shared" si="4"/>
        <v>49833</v>
      </c>
      <c r="U44" s="720"/>
    </row>
    <row r="45" spans="1:21" s="166" customFormat="1" ht="23.25" customHeight="1" x14ac:dyDescent="0.3">
      <c r="A45" s="95">
        <v>31</v>
      </c>
      <c r="B45" s="253" t="s">
        <v>323</v>
      </c>
      <c r="C45" s="144"/>
      <c r="D45" s="144">
        <v>1</v>
      </c>
      <c r="E45" s="116" t="s">
        <v>786</v>
      </c>
      <c r="F45" s="94">
        <v>1139</v>
      </c>
      <c r="G45" s="100">
        <v>62449</v>
      </c>
      <c r="H45" s="118">
        <v>5000</v>
      </c>
      <c r="I45" s="125"/>
      <c r="J45" s="118">
        <v>5000</v>
      </c>
      <c r="K45" s="119">
        <f>G45+H45</f>
        <v>67449</v>
      </c>
      <c r="L45" s="126"/>
      <c r="M45" s="127"/>
      <c r="N45" s="127"/>
      <c r="O45" s="127"/>
      <c r="P45" s="99"/>
      <c r="Q45" s="128"/>
      <c r="R45" s="125"/>
      <c r="S45" s="165">
        <f>SUM(P45:P45,R45:R45)</f>
        <v>0</v>
      </c>
      <c r="T45" s="720">
        <f>K45-S45</f>
        <v>67449</v>
      </c>
      <c r="U45" s="720"/>
    </row>
    <row r="46" spans="1:21" s="164" customFormat="1" ht="23.25" customHeight="1" x14ac:dyDescent="0.3">
      <c r="A46" s="95">
        <v>32</v>
      </c>
      <c r="B46" s="253" t="s">
        <v>324</v>
      </c>
      <c r="C46" s="144"/>
      <c r="D46" s="144">
        <v>1</v>
      </c>
      <c r="E46" s="116" t="s">
        <v>764</v>
      </c>
      <c r="F46" s="94">
        <v>1100</v>
      </c>
      <c r="G46" s="100">
        <v>30111</v>
      </c>
      <c r="H46" s="118">
        <v>5000</v>
      </c>
      <c r="I46" s="118"/>
      <c r="J46" s="118">
        <v>5000</v>
      </c>
      <c r="K46" s="119">
        <f t="shared" si="3"/>
        <v>35111</v>
      </c>
      <c r="L46" s="120"/>
      <c r="M46" s="121"/>
      <c r="N46" s="121"/>
      <c r="O46" s="121"/>
      <c r="P46" s="98"/>
      <c r="Q46" s="131"/>
      <c r="R46" s="118"/>
      <c r="S46" s="163">
        <f t="shared" ref="S46:S49" si="14">SUM(P46:P46,R46:R46)</f>
        <v>0</v>
      </c>
      <c r="T46" s="720">
        <f t="shared" si="4"/>
        <v>35111</v>
      </c>
      <c r="U46" s="720"/>
    </row>
    <row r="47" spans="1:21" s="166" customFormat="1" ht="23.25" customHeight="1" x14ac:dyDescent="0.3">
      <c r="A47" s="95">
        <v>33</v>
      </c>
      <c r="B47" s="253" t="s">
        <v>325</v>
      </c>
      <c r="C47" s="144"/>
      <c r="D47" s="144">
        <v>1</v>
      </c>
      <c r="E47" s="116" t="s">
        <v>778</v>
      </c>
      <c r="F47" s="94">
        <v>573</v>
      </c>
      <c r="G47" s="100">
        <v>32665</v>
      </c>
      <c r="H47" s="118">
        <v>5000</v>
      </c>
      <c r="I47" s="125"/>
      <c r="J47" s="118">
        <v>5000</v>
      </c>
      <c r="K47" s="119">
        <f t="shared" si="3"/>
        <v>37665</v>
      </c>
      <c r="L47" s="126"/>
      <c r="M47" s="127"/>
      <c r="N47" s="127"/>
      <c r="O47" s="127"/>
      <c r="P47" s="99"/>
      <c r="Q47" s="128"/>
      <c r="R47" s="125"/>
      <c r="S47" s="165">
        <f t="shared" si="14"/>
        <v>0</v>
      </c>
      <c r="T47" s="720">
        <f t="shared" si="4"/>
        <v>37665</v>
      </c>
      <c r="U47" s="720"/>
    </row>
    <row r="48" spans="1:21" s="164" customFormat="1" ht="23.25" customHeight="1" x14ac:dyDescent="0.3">
      <c r="A48" s="95">
        <v>34</v>
      </c>
      <c r="B48" s="253" t="s">
        <v>326</v>
      </c>
      <c r="C48" s="144"/>
      <c r="D48" s="144">
        <v>1</v>
      </c>
      <c r="E48" s="116" t="s">
        <v>764</v>
      </c>
      <c r="F48" s="94">
        <v>63</v>
      </c>
      <c r="G48" s="100">
        <v>32069</v>
      </c>
      <c r="H48" s="118">
        <v>5000</v>
      </c>
      <c r="I48" s="118"/>
      <c r="J48" s="118">
        <v>5000</v>
      </c>
      <c r="K48" s="119">
        <f t="shared" si="3"/>
        <v>37069</v>
      </c>
      <c r="L48" s="120"/>
      <c r="M48" s="121"/>
      <c r="N48" s="121"/>
      <c r="O48" s="121"/>
      <c r="P48" s="98"/>
      <c r="Q48" s="131"/>
      <c r="R48" s="118"/>
      <c r="S48" s="163">
        <f t="shared" si="14"/>
        <v>0</v>
      </c>
      <c r="T48" s="720">
        <f t="shared" si="4"/>
        <v>37069</v>
      </c>
      <c r="U48" s="720"/>
    </row>
    <row r="49" spans="1:21" s="166" customFormat="1" ht="23.25" customHeight="1" x14ac:dyDescent="0.3">
      <c r="A49" s="95">
        <v>35</v>
      </c>
      <c r="B49" s="253" t="s">
        <v>327</v>
      </c>
      <c r="C49" s="144"/>
      <c r="D49" s="144">
        <v>1</v>
      </c>
      <c r="E49" s="116" t="s">
        <v>764</v>
      </c>
      <c r="F49" s="94">
        <v>441</v>
      </c>
      <c r="G49" s="100">
        <v>29798</v>
      </c>
      <c r="H49" s="118">
        <v>5000</v>
      </c>
      <c r="I49" s="125"/>
      <c r="J49" s="118">
        <v>5000</v>
      </c>
      <c r="K49" s="119">
        <f t="shared" si="3"/>
        <v>34798</v>
      </c>
      <c r="L49" s="126"/>
      <c r="M49" s="127"/>
      <c r="N49" s="127"/>
      <c r="O49" s="127"/>
      <c r="P49" s="99"/>
      <c r="Q49" s="128"/>
      <c r="R49" s="125"/>
      <c r="S49" s="165">
        <f t="shared" si="14"/>
        <v>0</v>
      </c>
      <c r="T49" s="720">
        <f t="shared" si="4"/>
        <v>34798</v>
      </c>
      <c r="U49" s="720"/>
    </row>
    <row r="50" spans="1:21" s="166" customFormat="1" ht="23.25" customHeight="1" x14ac:dyDescent="0.3">
      <c r="A50" s="95">
        <v>36</v>
      </c>
      <c r="B50" s="253" t="s">
        <v>328</v>
      </c>
      <c r="C50" s="144"/>
      <c r="D50" s="144">
        <v>1</v>
      </c>
      <c r="E50" s="116" t="s">
        <v>779</v>
      </c>
      <c r="F50" s="94">
        <v>465</v>
      </c>
      <c r="G50" s="100">
        <v>36246</v>
      </c>
      <c r="H50" s="118">
        <v>5000</v>
      </c>
      <c r="I50" s="125"/>
      <c r="J50" s="118">
        <v>5000</v>
      </c>
      <c r="K50" s="119">
        <f t="shared" si="3"/>
        <v>41246</v>
      </c>
      <c r="L50" s="126"/>
      <c r="M50" s="127"/>
      <c r="N50" s="127"/>
      <c r="O50" s="127"/>
      <c r="P50" s="99"/>
      <c r="Q50" s="128"/>
      <c r="R50" s="125"/>
      <c r="S50" s="165">
        <f>SUM(P50:P50,R50:R50)</f>
        <v>0</v>
      </c>
      <c r="T50" s="720">
        <f t="shared" si="4"/>
        <v>41246</v>
      </c>
      <c r="U50" s="720"/>
    </row>
    <row r="51" spans="1:21" s="166" customFormat="1" ht="23.25" customHeight="1" x14ac:dyDescent="0.3">
      <c r="A51" s="95">
        <v>37</v>
      </c>
      <c r="B51" s="253" t="s">
        <v>330</v>
      </c>
      <c r="C51" s="144"/>
      <c r="D51" s="144">
        <v>1</v>
      </c>
      <c r="E51" s="116" t="s">
        <v>773</v>
      </c>
      <c r="F51" s="94">
        <v>1110</v>
      </c>
      <c r="G51" s="100">
        <v>35097</v>
      </c>
      <c r="H51" s="118">
        <v>5000</v>
      </c>
      <c r="I51" s="125"/>
      <c r="J51" s="118">
        <v>5000</v>
      </c>
      <c r="K51" s="119">
        <f t="shared" si="3"/>
        <v>40097</v>
      </c>
      <c r="L51" s="126"/>
      <c r="M51" s="127"/>
      <c r="N51" s="127"/>
      <c r="O51" s="127"/>
      <c r="P51" s="99"/>
      <c r="Q51" s="128"/>
      <c r="R51" s="125"/>
      <c r="S51" s="165">
        <f t="shared" ref="S51" si="15">SUM(P51:P51,R51:R51)</f>
        <v>0</v>
      </c>
      <c r="T51" s="720">
        <f t="shared" si="4"/>
        <v>40097</v>
      </c>
      <c r="U51" s="720"/>
    </row>
    <row r="52" spans="1:21" s="221" customFormat="1" ht="23.25" customHeight="1" x14ac:dyDescent="0.3">
      <c r="A52" s="95">
        <v>38</v>
      </c>
      <c r="B52" s="139" t="s">
        <v>329</v>
      </c>
      <c r="C52" s="115"/>
      <c r="D52" s="115">
        <v>1</v>
      </c>
      <c r="E52" s="272" t="s">
        <v>764</v>
      </c>
      <c r="F52" s="144">
        <v>2271</v>
      </c>
      <c r="G52" s="101">
        <v>29798</v>
      </c>
      <c r="H52" s="118">
        <v>5000</v>
      </c>
      <c r="I52" s="271">
        <v>0.1</v>
      </c>
      <c r="J52" s="210">
        <f>I52*G52</f>
        <v>2979.8</v>
      </c>
      <c r="K52" s="119">
        <f t="shared" si="3"/>
        <v>34798</v>
      </c>
      <c r="L52" s="120"/>
      <c r="M52" s="392"/>
      <c r="N52" s="392"/>
      <c r="O52" s="392"/>
      <c r="P52" s="219"/>
      <c r="Q52" s="143"/>
      <c r="R52" s="217"/>
      <c r="S52" s="220">
        <f>SUM(P52:P52,R52:R52)</f>
        <v>0</v>
      </c>
      <c r="T52" s="720">
        <f t="shared" si="4"/>
        <v>34798</v>
      </c>
      <c r="U52" s="720"/>
    </row>
    <row r="53" spans="1:21" s="166" customFormat="1" ht="23.25" customHeight="1" x14ac:dyDescent="0.3">
      <c r="A53" s="95">
        <v>39</v>
      </c>
      <c r="B53" s="253" t="s">
        <v>332</v>
      </c>
      <c r="C53" s="144">
        <v>1</v>
      </c>
      <c r="D53" s="144"/>
      <c r="E53" s="116" t="s">
        <v>650</v>
      </c>
      <c r="F53" s="94">
        <v>422</v>
      </c>
      <c r="G53" s="100">
        <v>15109</v>
      </c>
      <c r="H53" s="118">
        <v>5000</v>
      </c>
      <c r="I53" s="125"/>
      <c r="J53" s="118">
        <v>5000</v>
      </c>
      <c r="K53" s="119">
        <f t="shared" si="3"/>
        <v>20109</v>
      </c>
      <c r="L53" s="126"/>
      <c r="M53" s="127"/>
      <c r="N53" s="127"/>
      <c r="O53" s="127"/>
      <c r="P53" s="99"/>
      <c r="Q53" s="128"/>
      <c r="R53" s="125"/>
      <c r="S53" s="165">
        <f>SUM(P53:P53,R53:R53)</f>
        <v>0</v>
      </c>
      <c r="T53" s="720">
        <f t="shared" si="4"/>
        <v>20109</v>
      </c>
      <c r="U53" s="720"/>
    </row>
    <row r="54" spans="1:21" s="164" customFormat="1" ht="23.25" customHeight="1" x14ac:dyDescent="0.3">
      <c r="A54" s="95">
        <v>40</v>
      </c>
      <c r="B54" s="253" t="s">
        <v>333</v>
      </c>
      <c r="C54" s="144"/>
      <c r="D54" s="144">
        <v>1</v>
      </c>
      <c r="E54" s="116" t="s">
        <v>764</v>
      </c>
      <c r="F54" s="94">
        <v>282</v>
      </c>
      <c r="G54" s="100">
        <v>30111</v>
      </c>
      <c r="H54" s="118">
        <v>5000</v>
      </c>
      <c r="I54" s="118"/>
      <c r="J54" s="118">
        <v>5000</v>
      </c>
      <c r="K54" s="119">
        <f t="shared" si="3"/>
        <v>35111</v>
      </c>
      <c r="L54" s="120"/>
      <c r="M54" s="121"/>
      <c r="N54" s="121"/>
      <c r="O54" s="121"/>
      <c r="P54" s="98"/>
      <c r="Q54" s="122"/>
      <c r="R54" s="118"/>
      <c r="S54" s="163">
        <f t="shared" ref="S54:S55" si="16">SUM(P54:P54,R54:R54)</f>
        <v>0</v>
      </c>
      <c r="T54" s="720">
        <f t="shared" si="4"/>
        <v>35111</v>
      </c>
      <c r="U54" s="720"/>
    </row>
    <row r="55" spans="1:21" s="166" customFormat="1" ht="23.25" customHeight="1" x14ac:dyDescent="0.3">
      <c r="A55" s="95">
        <v>41</v>
      </c>
      <c r="B55" s="253" t="s">
        <v>334</v>
      </c>
      <c r="C55" s="144"/>
      <c r="D55" s="144">
        <v>1</v>
      </c>
      <c r="E55" s="116" t="s">
        <v>777</v>
      </c>
      <c r="F55" s="94">
        <v>102</v>
      </c>
      <c r="G55" s="100">
        <v>41966</v>
      </c>
      <c r="H55" s="118">
        <v>5000</v>
      </c>
      <c r="I55" s="125"/>
      <c r="J55" s="118">
        <v>5000</v>
      </c>
      <c r="K55" s="119">
        <f t="shared" si="3"/>
        <v>46966</v>
      </c>
      <c r="L55" s="126"/>
      <c r="M55" s="127"/>
      <c r="N55" s="127"/>
      <c r="O55" s="127"/>
      <c r="P55" s="99"/>
      <c r="Q55" s="128"/>
      <c r="R55" s="125"/>
      <c r="S55" s="165">
        <f t="shared" si="16"/>
        <v>0</v>
      </c>
      <c r="T55" s="720">
        <f t="shared" si="4"/>
        <v>46966</v>
      </c>
      <c r="U55" s="720"/>
    </row>
    <row r="56" spans="1:21" s="221" customFormat="1" ht="23.25" customHeight="1" x14ac:dyDescent="0.3">
      <c r="A56" s="95">
        <v>42</v>
      </c>
      <c r="B56" s="139" t="s">
        <v>335</v>
      </c>
      <c r="C56" s="115"/>
      <c r="D56" s="115">
        <v>1</v>
      </c>
      <c r="E56" s="150" t="s">
        <v>779</v>
      </c>
      <c r="F56" s="144">
        <v>977</v>
      </c>
      <c r="G56" s="101">
        <v>35097</v>
      </c>
      <c r="H56" s="118">
        <v>5000</v>
      </c>
      <c r="I56" s="271">
        <v>0.1</v>
      </c>
      <c r="J56" s="210">
        <f>I56*G56</f>
        <v>3509.7000000000003</v>
      </c>
      <c r="K56" s="119">
        <f t="shared" si="3"/>
        <v>40097</v>
      </c>
      <c r="L56" s="120"/>
      <c r="M56" s="392"/>
      <c r="N56" s="392"/>
      <c r="O56" s="392"/>
      <c r="P56" s="219"/>
      <c r="Q56" s="122"/>
      <c r="R56" s="217"/>
      <c r="S56" s="220">
        <f>SUM(P56:P56,R56:R56)</f>
        <v>0</v>
      </c>
      <c r="T56" s="720">
        <f t="shared" si="4"/>
        <v>40097</v>
      </c>
      <c r="U56" s="720"/>
    </row>
    <row r="57" spans="1:21" s="164" customFormat="1" ht="23.25" customHeight="1" x14ac:dyDescent="0.3">
      <c r="A57" s="95">
        <v>43</v>
      </c>
      <c r="B57" s="253" t="s">
        <v>336</v>
      </c>
      <c r="C57" s="144"/>
      <c r="D57" s="144">
        <v>1</v>
      </c>
      <c r="E57" s="116" t="s">
        <v>780</v>
      </c>
      <c r="F57" s="94">
        <v>1094</v>
      </c>
      <c r="G57" s="100">
        <v>19170</v>
      </c>
      <c r="H57" s="118">
        <v>5000</v>
      </c>
      <c r="I57" s="118"/>
      <c r="J57" s="118">
        <v>5000</v>
      </c>
      <c r="K57" s="119">
        <f t="shared" si="3"/>
        <v>24170</v>
      </c>
      <c r="L57" s="120"/>
      <c r="M57" s="121"/>
      <c r="N57" s="121"/>
      <c r="O57" s="121"/>
      <c r="P57" s="98"/>
      <c r="Q57" s="122"/>
      <c r="R57" s="118"/>
      <c r="S57" s="163">
        <f>SUM(P57:P57,R57:R57)</f>
        <v>0</v>
      </c>
      <c r="T57" s="720">
        <f t="shared" si="4"/>
        <v>24170</v>
      </c>
      <c r="U57" s="720"/>
    </row>
    <row r="58" spans="1:21" s="164" customFormat="1" ht="23.25" customHeight="1" x14ac:dyDescent="0.3">
      <c r="A58" s="95">
        <v>44</v>
      </c>
      <c r="B58" s="253" t="s">
        <v>337</v>
      </c>
      <c r="C58" s="144"/>
      <c r="D58" s="144">
        <v>1</v>
      </c>
      <c r="E58" s="116" t="s">
        <v>781</v>
      </c>
      <c r="F58" s="94">
        <v>126</v>
      </c>
      <c r="G58" s="100">
        <v>45706</v>
      </c>
      <c r="H58" s="118">
        <v>5000</v>
      </c>
      <c r="I58" s="118"/>
      <c r="J58" s="118">
        <v>5000</v>
      </c>
      <c r="K58" s="119">
        <f t="shared" si="3"/>
        <v>50706</v>
      </c>
      <c r="L58" s="120"/>
      <c r="M58" s="121"/>
      <c r="N58" s="121"/>
      <c r="O58" s="121"/>
      <c r="P58" s="98"/>
      <c r="Q58" s="131"/>
      <c r="R58" s="118"/>
      <c r="S58" s="163">
        <f>SUM(P58:P58,R58:R58)</f>
        <v>0</v>
      </c>
      <c r="T58" s="720">
        <f t="shared" si="4"/>
        <v>50706</v>
      </c>
      <c r="U58" s="720"/>
    </row>
    <row r="59" spans="1:21" s="221" customFormat="1" ht="23.25" customHeight="1" x14ac:dyDescent="0.3">
      <c r="A59" s="95">
        <v>45</v>
      </c>
      <c r="B59" s="139" t="s">
        <v>338</v>
      </c>
      <c r="C59" s="115"/>
      <c r="D59" s="115">
        <v>1</v>
      </c>
      <c r="E59" s="272" t="s">
        <v>764</v>
      </c>
      <c r="F59" s="94">
        <v>991</v>
      </c>
      <c r="G59" s="101">
        <v>29798</v>
      </c>
      <c r="H59" s="118">
        <v>5000</v>
      </c>
      <c r="I59" s="270">
        <v>0.4</v>
      </c>
      <c r="J59" s="210">
        <f>I59*G59</f>
        <v>11919.2</v>
      </c>
      <c r="K59" s="119">
        <f t="shared" si="3"/>
        <v>34798</v>
      </c>
      <c r="L59" s="120"/>
      <c r="M59" s="392"/>
      <c r="N59" s="392"/>
      <c r="O59" s="392"/>
      <c r="P59" s="219"/>
      <c r="Q59" s="122"/>
      <c r="R59" s="217"/>
      <c r="S59" s="220">
        <f>SUM(P59:P59,R59:R59)</f>
        <v>0</v>
      </c>
      <c r="T59" s="720">
        <f t="shared" si="4"/>
        <v>34798</v>
      </c>
      <c r="U59" s="720"/>
    </row>
    <row r="60" spans="1:21" s="164" customFormat="1" ht="23.25" customHeight="1" x14ac:dyDescent="0.3">
      <c r="A60" s="95">
        <v>46</v>
      </c>
      <c r="B60" s="438" t="s">
        <v>935</v>
      </c>
      <c r="C60" s="144"/>
      <c r="D60" s="144">
        <v>1</v>
      </c>
      <c r="E60" s="116" t="s">
        <v>663</v>
      </c>
      <c r="F60" s="94">
        <v>1092</v>
      </c>
      <c r="G60" s="100">
        <v>17007</v>
      </c>
      <c r="H60" s="118">
        <v>5000</v>
      </c>
      <c r="I60" s="118"/>
      <c r="J60" s="118">
        <v>5000</v>
      </c>
      <c r="K60" s="119">
        <f>G60+H60</f>
        <v>22007</v>
      </c>
      <c r="L60" s="120"/>
      <c r="M60" s="121"/>
      <c r="N60" s="121"/>
      <c r="O60" s="121"/>
      <c r="P60" s="98"/>
      <c r="Q60" s="131"/>
      <c r="R60" s="118"/>
      <c r="S60" s="163">
        <f>SUM(P60:P60,R60:R60)</f>
        <v>0</v>
      </c>
      <c r="T60" s="720">
        <f>K60-S60</f>
        <v>22007</v>
      </c>
      <c r="U60" s="720"/>
    </row>
    <row r="61" spans="1:21" s="164" customFormat="1" ht="23.25" customHeight="1" x14ac:dyDescent="0.3">
      <c r="A61" s="95">
        <v>47</v>
      </c>
      <c r="B61" s="253" t="s">
        <v>339</v>
      </c>
      <c r="C61" s="144">
        <v>1</v>
      </c>
      <c r="D61" s="144"/>
      <c r="E61" s="116" t="s">
        <v>650</v>
      </c>
      <c r="F61" s="94">
        <v>554</v>
      </c>
      <c r="G61" s="100">
        <v>15109</v>
      </c>
      <c r="H61" s="118">
        <v>5000</v>
      </c>
      <c r="I61" s="118"/>
      <c r="J61" s="118">
        <v>5000</v>
      </c>
      <c r="K61" s="119">
        <f t="shared" si="3"/>
        <v>20109</v>
      </c>
      <c r="L61" s="120"/>
      <c r="M61" s="121"/>
      <c r="N61" s="121"/>
      <c r="O61" s="121"/>
      <c r="P61" s="98"/>
      <c r="Q61" s="131"/>
      <c r="R61" s="118"/>
      <c r="S61" s="163">
        <f t="shared" ref="S61:S62" si="17">SUM(P61:P61,R61:R61)</f>
        <v>0</v>
      </c>
      <c r="T61" s="720">
        <f t="shared" si="4"/>
        <v>20109</v>
      </c>
      <c r="U61" s="720"/>
    </row>
    <row r="62" spans="1:21" s="166" customFormat="1" ht="23.25" customHeight="1" x14ac:dyDescent="0.3">
      <c r="A62" s="95">
        <v>48</v>
      </c>
      <c r="B62" s="253" t="s">
        <v>340</v>
      </c>
      <c r="C62" s="144">
        <v>1</v>
      </c>
      <c r="D62" s="144"/>
      <c r="E62" s="116" t="s">
        <v>665</v>
      </c>
      <c r="F62" s="94">
        <v>1091</v>
      </c>
      <c r="G62" s="100">
        <v>79695</v>
      </c>
      <c r="H62" s="118">
        <v>5000</v>
      </c>
      <c r="I62" s="125"/>
      <c r="J62" s="118">
        <v>5000</v>
      </c>
      <c r="K62" s="119">
        <f t="shared" si="3"/>
        <v>84695</v>
      </c>
      <c r="L62" s="126"/>
      <c r="M62" s="127"/>
      <c r="N62" s="127"/>
      <c r="O62" s="127"/>
      <c r="P62" s="99"/>
      <c r="Q62" s="128"/>
      <c r="R62" s="125"/>
      <c r="S62" s="165">
        <f t="shared" si="17"/>
        <v>0</v>
      </c>
      <c r="T62" s="720">
        <f t="shared" si="4"/>
        <v>84695</v>
      </c>
      <c r="U62" s="720"/>
    </row>
    <row r="63" spans="1:21" s="166" customFormat="1" ht="23.25" customHeight="1" x14ac:dyDescent="0.3">
      <c r="A63" s="95">
        <v>49</v>
      </c>
      <c r="B63" s="253" t="s">
        <v>341</v>
      </c>
      <c r="C63" s="144"/>
      <c r="D63" s="144">
        <v>1</v>
      </c>
      <c r="E63" s="116" t="s">
        <v>779</v>
      </c>
      <c r="F63" s="94">
        <v>1883</v>
      </c>
      <c r="G63" s="100">
        <v>35097</v>
      </c>
      <c r="H63" s="118">
        <v>5000</v>
      </c>
      <c r="I63" s="125"/>
      <c r="J63" s="118">
        <v>5000</v>
      </c>
      <c r="K63" s="119">
        <f t="shared" si="3"/>
        <v>40097</v>
      </c>
      <c r="L63" s="126"/>
      <c r="M63" s="127"/>
      <c r="N63" s="127"/>
      <c r="O63" s="127"/>
      <c r="P63" s="99"/>
      <c r="Q63" s="128"/>
      <c r="R63" s="125"/>
      <c r="S63" s="165">
        <f>SUM(P63:P63,R63:R63)</f>
        <v>0</v>
      </c>
      <c r="T63" s="720">
        <f t="shared" si="4"/>
        <v>40097</v>
      </c>
      <c r="U63" s="720"/>
    </row>
    <row r="64" spans="1:21" s="164" customFormat="1" ht="23.25" customHeight="1" x14ac:dyDescent="0.3">
      <c r="A64" s="95">
        <v>50</v>
      </c>
      <c r="B64" s="253" t="s">
        <v>342</v>
      </c>
      <c r="C64" s="144"/>
      <c r="D64" s="144">
        <v>1</v>
      </c>
      <c r="E64" s="116" t="s">
        <v>764</v>
      </c>
      <c r="F64" s="94">
        <v>1878</v>
      </c>
      <c r="G64" s="101">
        <v>29798</v>
      </c>
      <c r="H64" s="118">
        <v>5000</v>
      </c>
      <c r="I64" s="118"/>
      <c r="J64" s="118">
        <v>5000</v>
      </c>
      <c r="K64" s="119">
        <f t="shared" si="3"/>
        <v>34798</v>
      </c>
      <c r="L64" s="120"/>
      <c r="M64" s="121"/>
      <c r="N64" s="121"/>
      <c r="O64" s="121"/>
      <c r="P64" s="98"/>
      <c r="Q64" s="131"/>
      <c r="R64" s="118"/>
      <c r="S64" s="163">
        <f t="shared" ref="S64:S65" si="18">SUM(P64:P64,R64:R64)</f>
        <v>0</v>
      </c>
      <c r="T64" s="720">
        <f t="shared" si="4"/>
        <v>34798</v>
      </c>
      <c r="U64" s="720"/>
    </row>
    <row r="65" spans="1:22" s="164" customFormat="1" ht="23.25" customHeight="1" x14ac:dyDescent="0.3">
      <c r="A65" s="95">
        <v>51</v>
      </c>
      <c r="B65" s="253" t="s">
        <v>343</v>
      </c>
      <c r="C65" s="144"/>
      <c r="D65" s="144">
        <v>1</v>
      </c>
      <c r="E65" s="116" t="s">
        <v>764</v>
      </c>
      <c r="F65" s="94">
        <v>1127</v>
      </c>
      <c r="G65" s="100">
        <v>29798</v>
      </c>
      <c r="H65" s="118">
        <v>5000</v>
      </c>
      <c r="I65" s="118"/>
      <c r="J65" s="118">
        <v>5000</v>
      </c>
      <c r="K65" s="119">
        <f t="shared" si="3"/>
        <v>34798</v>
      </c>
      <c r="L65" s="120"/>
      <c r="M65" s="121"/>
      <c r="N65" s="121"/>
      <c r="O65" s="121"/>
      <c r="P65" s="98"/>
      <c r="Q65" s="131"/>
      <c r="R65" s="118"/>
      <c r="S65" s="163">
        <f t="shared" si="18"/>
        <v>0</v>
      </c>
      <c r="T65" s="720">
        <f t="shared" si="4"/>
        <v>34798</v>
      </c>
      <c r="U65" s="720"/>
    </row>
    <row r="66" spans="1:22" s="215" customFormat="1" ht="23.25" customHeight="1" x14ac:dyDescent="0.3">
      <c r="A66" s="95">
        <v>52</v>
      </c>
      <c r="B66" s="139" t="s">
        <v>344</v>
      </c>
      <c r="C66" s="115">
        <v>1</v>
      </c>
      <c r="D66" s="115"/>
      <c r="E66" s="272" t="s">
        <v>780</v>
      </c>
      <c r="F66" s="94">
        <v>744</v>
      </c>
      <c r="G66" s="101">
        <v>18998</v>
      </c>
      <c r="H66" s="118">
        <v>5000</v>
      </c>
      <c r="I66" s="270">
        <v>0.3</v>
      </c>
      <c r="J66" s="210">
        <f t="shared" ref="J66" si="19">I66*G66</f>
        <v>5699.4</v>
      </c>
      <c r="K66" s="119">
        <f t="shared" si="3"/>
        <v>23998</v>
      </c>
      <c r="L66" s="126"/>
      <c r="M66" s="391"/>
      <c r="N66" s="391"/>
      <c r="O66" s="391"/>
      <c r="P66" s="213"/>
      <c r="Q66" s="128"/>
      <c r="R66" s="210"/>
      <c r="S66" s="214">
        <f>SUM(P66:P66,R66:R66)</f>
        <v>0</v>
      </c>
      <c r="T66" s="720">
        <f t="shared" si="4"/>
        <v>23998</v>
      </c>
      <c r="U66" s="720"/>
    </row>
    <row r="67" spans="1:22" s="166" customFormat="1" ht="23.25" customHeight="1" x14ac:dyDescent="0.3">
      <c r="A67" s="95">
        <v>53</v>
      </c>
      <c r="B67" s="253" t="s">
        <v>345</v>
      </c>
      <c r="C67" s="144"/>
      <c r="D67" s="144">
        <v>1</v>
      </c>
      <c r="E67" s="116" t="s">
        <v>782</v>
      </c>
      <c r="F67" s="94">
        <v>284</v>
      </c>
      <c r="G67" s="100">
        <v>35097</v>
      </c>
      <c r="H67" s="118">
        <v>5000</v>
      </c>
      <c r="I67" s="125"/>
      <c r="J67" s="118">
        <v>5000</v>
      </c>
      <c r="K67" s="119">
        <f t="shared" si="3"/>
        <v>40097</v>
      </c>
      <c r="L67" s="126"/>
      <c r="M67" s="127"/>
      <c r="N67" s="127"/>
      <c r="O67" s="127"/>
      <c r="P67" s="99"/>
      <c r="Q67" s="128"/>
      <c r="R67" s="125"/>
      <c r="S67" s="165">
        <f>SUM(P67:P67,R67:R67)</f>
        <v>0</v>
      </c>
      <c r="T67" s="720">
        <f t="shared" si="4"/>
        <v>40097</v>
      </c>
      <c r="U67" s="720"/>
    </row>
    <row r="68" spans="1:22" s="164" customFormat="1" ht="23.25" customHeight="1" x14ac:dyDescent="0.3">
      <c r="A68" s="95">
        <v>54</v>
      </c>
      <c r="B68" s="253" t="s">
        <v>346</v>
      </c>
      <c r="C68" s="144"/>
      <c r="D68" s="144">
        <v>1</v>
      </c>
      <c r="E68" s="116" t="s">
        <v>783</v>
      </c>
      <c r="F68" s="94">
        <v>493</v>
      </c>
      <c r="G68" s="100">
        <v>29798</v>
      </c>
      <c r="H68" s="118">
        <v>5000</v>
      </c>
      <c r="I68" s="118"/>
      <c r="J68" s="118">
        <v>5000</v>
      </c>
      <c r="K68" s="119">
        <f t="shared" si="3"/>
        <v>34798</v>
      </c>
      <c r="L68" s="120"/>
      <c r="M68" s="121"/>
      <c r="N68" s="121"/>
      <c r="O68" s="121"/>
      <c r="P68" s="98"/>
      <c r="Q68" s="131"/>
      <c r="R68" s="118"/>
      <c r="S68" s="163">
        <f t="shared" ref="S68:S73" si="20">SUM(P68:P68,R68:R68)</f>
        <v>0</v>
      </c>
      <c r="T68" s="720">
        <f t="shared" si="4"/>
        <v>34798</v>
      </c>
      <c r="U68" s="720"/>
    </row>
    <row r="69" spans="1:22" s="166" customFormat="1" ht="23.25" customHeight="1" x14ac:dyDescent="0.3">
      <c r="A69" s="95">
        <v>55</v>
      </c>
      <c r="B69" s="253" t="s">
        <v>347</v>
      </c>
      <c r="C69" s="144">
        <v>1</v>
      </c>
      <c r="D69" s="144"/>
      <c r="E69" s="116" t="s">
        <v>663</v>
      </c>
      <c r="F69" s="94">
        <v>1172</v>
      </c>
      <c r="G69" s="101">
        <v>16877</v>
      </c>
      <c r="H69" s="118">
        <v>5000</v>
      </c>
      <c r="I69" s="125"/>
      <c r="J69" s="118">
        <v>5000</v>
      </c>
      <c r="K69" s="119">
        <f t="shared" si="3"/>
        <v>21877</v>
      </c>
      <c r="L69" s="126"/>
      <c r="M69" s="127"/>
      <c r="N69" s="127"/>
      <c r="O69" s="127"/>
      <c r="P69" s="99"/>
      <c r="Q69" s="128"/>
      <c r="R69" s="125"/>
      <c r="S69" s="165">
        <f t="shared" si="20"/>
        <v>0</v>
      </c>
      <c r="T69" s="720">
        <f t="shared" si="4"/>
        <v>21877</v>
      </c>
      <c r="U69" s="720"/>
    </row>
    <row r="70" spans="1:22" s="166" customFormat="1" ht="23.25" customHeight="1" x14ac:dyDescent="0.3">
      <c r="A70" s="95">
        <v>56</v>
      </c>
      <c r="B70" s="253" t="s">
        <v>349</v>
      </c>
      <c r="C70" s="144"/>
      <c r="D70" s="144">
        <v>1</v>
      </c>
      <c r="E70" s="116" t="s">
        <v>784</v>
      </c>
      <c r="F70" s="94">
        <v>1103</v>
      </c>
      <c r="G70" s="100">
        <v>35475</v>
      </c>
      <c r="H70" s="118">
        <v>5000</v>
      </c>
      <c r="I70" s="125"/>
      <c r="J70" s="118">
        <v>5000</v>
      </c>
      <c r="K70" s="119">
        <f t="shared" si="3"/>
        <v>40475</v>
      </c>
      <c r="L70" s="126"/>
      <c r="M70" s="127"/>
      <c r="N70" s="127"/>
      <c r="O70" s="127"/>
      <c r="P70" s="99"/>
      <c r="Q70" s="128"/>
      <c r="R70" s="125"/>
      <c r="S70" s="165">
        <f t="shared" si="20"/>
        <v>0</v>
      </c>
      <c r="T70" s="720">
        <f t="shared" si="4"/>
        <v>40475</v>
      </c>
      <c r="U70" s="720"/>
    </row>
    <row r="71" spans="1:22" s="164" customFormat="1" ht="23.25" customHeight="1" x14ac:dyDescent="0.3">
      <c r="A71" s="95">
        <v>57</v>
      </c>
      <c r="B71" s="253" t="s">
        <v>350</v>
      </c>
      <c r="C71" s="144"/>
      <c r="D71" s="144">
        <v>1</v>
      </c>
      <c r="E71" s="116" t="s">
        <v>764</v>
      </c>
      <c r="F71" s="94">
        <v>574</v>
      </c>
      <c r="G71" s="255">
        <v>30111</v>
      </c>
      <c r="H71" s="118">
        <v>5000</v>
      </c>
      <c r="I71" s="118"/>
      <c r="J71" s="118">
        <v>5000</v>
      </c>
      <c r="K71" s="119">
        <f t="shared" si="3"/>
        <v>35111</v>
      </c>
      <c r="L71" s="120"/>
      <c r="M71" s="121"/>
      <c r="N71" s="121"/>
      <c r="O71" s="121"/>
      <c r="P71" s="98"/>
      <c r="Q71" s="122"/>
      <c r="R71" s="118"/>
      <c r="S71" s="163">
        <f t="shared" si="20"/>
        <v>0</v>
      </c>
      <c r="T71" s="720">
        <f t="shared" si="4"/>
        <v>35111</v>
      </c>
      <c r="U71" s="720"/>
    </row>
    <row r="72" spans="1:22" s="166" customFormat="1" ht="23.25" customHeight="1" x14ac:dyDescent="0.3">
      <c r="A72" s="95">
        <v>58</v>
      </c>
      <c r="B72" s="253" t="s">
        <v>351</v>
      </c>
      <c r="C72" s="144"/>
      <c r="D72" s="144">
        <v>1</v>
      </c>
      <c r="E72" s="116" t="s">
        <v>764</v>
      </c>
      <c r="F72" s="94">
        <v>1102</v>
      </c>
      <c r="G72" s="100">
        <v>30111</v>
      </c>
      <c r="H72" s="118">
        <v>5000</v>
      </c>
      <c r="I72" s="125"/>
      <c r="J72" s="118">
        <v>5000</v>
      </c>
      <c r="K72" s="119">
        <f t="shared" si="3"/>
        <v>35111</v>
      </c>
      <c r="L72" s="126"/>
      <c r="M72" s="127"/>
      <c r="N72" s="127"/>
      <c r="O72" s="127"/>
      <c r="P72" s="99"/>
      <c r="Q72" s="128"/>
      <c r="R72" s="125"/>
      <c r="S72" s="165">
        <f t="shared" si="20"/>
        <v>0</v>
      </c>
      <c r="T72" s="720">
        <f t="shared" si="4"/>
        <v>35111</v>
      </c>
      <c r="U72" s="720"/>
    </row>
    <row r="73" spans="1:22" s="164" customFormat="1" ht="23.25" customHeight="1" x14ac:dyDescent="0.3">
      <c r="A73" s="95">
        <v>59</v>
      </c>
      <c r="B73" s="253" t="s">
        <v>352</v>
      </c>
      <c r="C73" s="144"/>
      <c r="D73" s="144">
        <v>1</v>
      </c>
      <c r="E73" s="116" t="s">
        <v>785</v>
      </c>
      <c r="F73" s="94">
        <v>412</v>
      </c>
      <c r="G73" s="100">
        <v>25723</v>
      </c>
      <c r="H73" s="118">
        <v>5000</v>
      </c>
      <c r="I73" s="118"/>
      <c r="J73" s="118">
        <v>5000</v>
      </c>
      <c r="K73" s="119">
        <f t="shared" si="3"/>
        <v>30723</v>
      </c>
      <c r="L73" s="120"/>
      <c r="M73" s="121"/>
      <c r="N73" s="121"/>
      <c r="O73" s="121"/>
      <c r="P73" s="98"/>
      <c r="Q73" s="122"/>
      <c r="R73" s="118"/>
      <c r="S73" s="163">
        <f t="shared" si="20"/>
        <v>0</v>
      </c>
      <c r="T73" s="720">
        <f t="shared" si="4"/>
        <v>30723</v>
      </c>
      <c r="U73" s="720"/>
    </row>
    <row r="74" spans="1:22" s="164" customFormat="1" ht="23.25" customHeight="1" x14ac:dyDescent="0.3">
      <c r="A74" s="95">
        <v>60</v>
      </c>
      <c r="B74" s="253" t="s">
        <v>353</v>
      </c>
      <c r="C74" s="144"/>
      <c r="D74" s="144">
        <v>1</v>
      </c>
      <c r="E74" s="116" t="s">
        <v>764</v>
      </c>
      <c r="F74" s="94">
        <v>380</v>
      </c>
      <c r="G74" s="100">
        <v>30111</v>
      </c>
      <c r="H74" s="118">
        <v>5000</v>
      </c>
      <c r="I74" s="118"/>
      <c r="J74" s="118">
        <v>5000</v>
      </c>
      <c r="K74" s="119">
        <f t="shared" si="3"/>
        <v>35111</v>
      </c>
      <c r="L74" s="120"/>
      <c r="M74" s="121"/>
      <c r="N74" s="121"/>
      <c r="O74" s="121"/>
      <c r="P74" s="98"/>
      <c r="Q74" s="122"/>
      <c r="R74" s="118"/>
      <c r="S74" s="163">
        <f>SUM(P74:P74,R74:R74)</f>
        <v>0</v>
      </c>
      <c r="T74" s="720">
        <f>K74-S74</f>
        <v>35111</v>
      </c>
      <c r="U74" s="720"/>
    </row>
    <row r="75" spans="1:22" s="1" customFormat="1" ht="9" customHeight="1" x14ac:dyDescent="0.3">
      <c r="A75" s="10"/>
      <c r="B75" s="41"/>
      <c r="C75" s="42"/>
      <c r="D75" s="42"/>
      <c r="E75" s="41"/>
      <c r="F75" s="42"/>
      <c r="G75" s="43"/>
      <c r="H75" s="44"/>
      <c r="I75" s="43"/>
      <c r="J75" s="43"/>
      <c r="K75" s="43"/>
      <c r="L75" s="6"/>
      <c r="N75" s="45"/>
      <c r="O75" s="45"/>
      <c r="P75" s="43"/>
      <c r="Q75" s="6"/>
      <c r="R75" s="46"/>
      <c r="S75" s="47"/>
      <c r="T75" s="593"/>
      <c r="U75" s="593"/>
      <c r="V75" s="6"/>
    </row>
    <row r="76" spans="1:22" s="1" customFormat="1" ht="24" customHeight="1" thickBot="1" x14ac:dyDescent="0.35">
      <c r="A76" s="10"/>
      <c r="B76" s="41"/>
      <c r="C76" s="48">
        <f>SUM(C15:C75)</f>
        <v>7</v>
      </c>
      <c r="D76" s="48">
        <f>SUM(D15:D75)</f>
        <v>53</v>
      </c>
      <c r="E76" s="41"/>
      <c r="F76" s="134" t="s">
        <v>35</v>
      </c>
      <c r="G76" s="182">
        <f t="shared" ref="G76:S76" si="21">SUM(G15:G75)</f>
        <v>1944861</v>
      </c>
      <c r="H76" s="182">
        <f t="shared" si="21"/>
        <v>300000</v>
      </c>
      <c r="I76" s="182">
        <f t="shared" si="21"/>
        <v>1.8</v>
      </c>
      <c r="J76" s="78">
        <f t="shared" si="21"/>
        <v>309634.20000000007</v>
      </c>
      <c r="K76" s="78">
        <f t="shared" si="21"/>
        <v>2244861</v>
      </c>
      <c r="L76" s="78">
        <f t="shared" si="21"/>
        <v>0</v>
      </c>
      <c r="M76" s="78">
        <f t="shared" si="21"/>
        <v>0</v>
      </c>
      <c r="N76" s="78">
        <f t="shared" si="21"/>
        <v>0</v>
      </c>
      <c r="O76" s="78">
        <f t="shared" si="21"/>
        <v>0</v>
      </c>
      <c r="P76" s="78">
        <f t="shared" si="21"/>
        <v>0</v>
      </c>
      <c r="Q76" s="78">
        <f t="shared" si="21"/>
        <v>0</v>
      </c>
      <c r="R76" s="78">
        <f t="shared" si="21"/>
        <v>0</v>
      </c>
      <c r="S76" s="78">
        <f t="shared" si="21"/>
        <v>0</v>
      </c>
      <c r="T76" s="594">
        <f>SUM(T15:U75)</f>
        <v>2244861</v>
      </c>
      <c r="U76" s="594"/>
      <c r="V76" s="6"/>
    </row>
    <row r="77" spans="1:22" s="51" customFormat="1" ht="18.75" customHeight="1" thickTop="1" thickBot="1" x14ac:dyDescent="0.35">
      <c r="A77" s="22"/>
      <c r="B77" s="23"/>
      <c r="C77" s="23"/>
      <c r="D77" s="23"/>
      <c r="E77" s="23"/>
      <c r="F77" s="23"/>
      <c r="G77" s="49"/>
      <c r="H77" s="49"/>
      <c r="I77" s="49"/>
      <c r="J77" s="49"/>
      <c r="K77" s="49"/>
      <c r="L77" s="49"/>
      <c r="M77" s="50"/>
      <c r="N77" s="50"/>
      <c r="O77" s="50"/>
      <c r="P77" s="49"/>
      <c r="Q77" s="49"/>
      <c r="R77" s="49"/>
      <c r="S77" s="49"/>
      <c r="T77" s="49"/>
      <c r="U77" s="49"/>
      <c r="V77" s="23"/>
    </row>
    <row r="78" spans="1:22" s="1" customFormat="1" ht="20.25" customHeight="1" thickBot="1" x14ac:dyDescent="0.35">
      <c r="A78" s="9" t="s">
        <v>9</v>
      </c>
      <c r="B78" s="17" t="s">
        <v>17</v>
      </c>
      <c r="C78" s="17"/>
      <c r="D78" s="17"/>
      <c r="E78" s="6"/>
      <c r="F78" s="6"/>
      <c r="G78" s="9" t="s">
        <v>11</v>
      </c>
      <c r="H78" s="7" t="s">
        <v>27</v>
      </c>
      <c r="I78" s="7" t="s">
        <v>63</v>
      </c>
      <c r="K78" s="6"/>
      <c r="L78" s="6"/>
      <c r="M78" s="6"/>
      <c r="N78" s="6"/>
      <c r="O78" s="6"/>
      <c r="P78" s="6"/>
      <c r="Q78" s="9" t="s">
        <v>10</v>
      </c>
      <c r="R78" s="595" t="s">
        <v>68</v>
      </c>
      <c r="S78" s="595"/>
      <c r="T78" s="595"/>
      <c r="U78" s="595"/>
      <c r="V78" s="14"/>
    </row>
    <row r="79" spans="1:22" s="1" customFormat="1" ht="20.25" customHeight="1" x14ac:dyDescent="0.3">
      <c r="A79" s="77"/>
      <c r="B79" s="17"/>
      <c r="C79" s="17"/>
      <c r="D79" s="17"/>
      <c r="E79" s="6"/>
      <c r="F79" s="6"/>
      <c r="G79" s="77"/>
      <c r="H79" s="7"/>
      <c r="K79" s="6"/>
      <c r="L79" s="6"/>
      <c r="M79" s="6"/>
      <c r="N79" s="6"/>
      <c r="O79" s="6"/>
      <c r="P79" s="6"/>
      <c r="Q79" s="77"/>
      <c r="R79" s="75"/>
      <c r="S79" s="75"/>
      <c r="T79" s="75"/>
      <c r="U79" s="75"/>
      <c r="V79" s="14"/>
    </row>
    <row r="80" spans="1:22" s="1" customFormat="1" ht="20.25" customHeight="1" x14ac:dyDescent="0.3">
      <c r="A80" s="596" t="s">
        <v>71</v>
      </c>
      <c r="B80" s="596"/>
      <c r="C80" s="30"/>
      <c r="D80" s="30"/>
      <c r="E80" s="55"/>
      <c r="F80" s="7"/>
      <c r="G80" s="596" t="s">
        <v>45</v>
      </c>
      <c r="H80" s="596"/>
      <c r="I80" s="596"/>
      <c r="J80" s="596"/>
      <c r="K80" s="7"/>
      <c r="L80" s="55"/>
      <c r="M80" s="7"/>
      <c r="N80" s="7"/>
      <c r="O80" s="7"/>
      <c r="P80" s="7"/>
      <c r="Q80" s="596" t="s">
        <v>39</v>
      </c>
      <c r="R80" s="596"/>
      <c r="S80" s="596"/>
      <c r="T80" s="7"/>
      <c r="U80" s="55"/>
      <c r="V80" s="6"/>
    </row>
    <row r="81" spans="1:23" s="1" customFormat="1" ht="20.25" customHeight="1" x14ac:dyDescent="0.3">
      <c r="A81" s="597" t="s">
        <v>37</v>
      </c>
      <c r="B81" s="597"/>
      <c r="C81" s="75"/>
      <c r="D81" s="75"/>
      <c r="E81" s="31" t="s">
        <v>16</v>
      </c>
      <c r="F81" s="31"/>
      <c r="G81" s="597" t="s">
        <v>38</v>
      </c>
      <c r="H81" s="597"/>
      <c r="I81" s="597"/>
      <c r="J81" s="597"/>
      <c r="L81" s="31" t="s">
        <v>16</v>
      </c>
      <c r="M81" s="31"/>
      <c r="N81" s="31"/>
      <c r="O81" s="31"/>
      <c r="P81" s="8"/>
      <c r="Q81" s="598" t="s">
        <v>40</v>
      </c>
      <c r="R81" s="598"/>
      <c r="S81" s="598"/>
      <c r="T81" s="16"/>
      <c r="U81" s="31" t="s">
        <v>16</v>
      </c>
      <c r="V81" s="16"/>
    </row>
    <row r="82" spans="1:23" s="1" customFormat="1" ht="20.25" customHeight="1" x14ac:dyDescent="0.3">
      <c r="A82" s="597" t="s">
        <v>18</v>
      </c>
      <c r="B82" s="597"/>
      <c r="C82" s="75"/>
      <c r="D82" s="75"/>
      <c r="F82" s="8"/>
      <c r="G82" s="599" t="s">
        <v>19</v>
      </c>
      <c r="H82" s="599"/>
      <c r="I82" s="599"/>
      <c r="J82" s="599"/>
      <c r="Q82" s="598" t="s">
        <v>28</v>
      </c>
      <c r="R82" s="598"/>
      <c r="S82" s="598"/>
      <c r="T82" s="16"/>
      <c r="U82" s="16"/>
      <c r="V82" s="16"/>
    </row>
    <row r="83" spans="1:23" s="1" customFormat="1" ht="20.25" customHeight="1" thickBot="1" x14ac:dyDescent="0.3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T83" s="7"/>
      <c r="U83" s="6"/>
      <c r="V83" s="6"/>
      <c r="W83" s="600"/>
    </row>
    <row r="84" spans="1:23" s="1" customFormat="1" ht="18.75" customHeight="1" thickBot="1" x14ac:dyDescent="0.35">
      <c r="A84" s="9" t="s">
        <v>12</v>
      </c>
      <c r="B84" s="601" t="s">
        <v>29</v>
      </c>
      <c r="C84" s="601"/>
      <c r="D84" s="601"/>
      <c r="E84" s="601"/>
      <c r="F84" s="601"/>
      <c r="G84" s="9" t="s">
        <v>14</v>
      </c>
      <c r="H84" s="602" t="s">
        <v>67</v>
      </c>
      <c r="I84" s="602"/>
      <c r="J84" s="602"/>
      <c r="K84" s="602"/>
      <c r="L84" s="602"/>
      <c r="M84" s="79"/>
      <c r="N84" s="79"/>
      <c r="O84" s="79"/>
      <c r="Q84" s="9" t="s">
        <v>25</v>
      </c>
      <c r="T84" s="15"/>
      <c r="V84" s="6"/>
      <c r="W84" s="600"/>
    </row>
    <row r="85" spans="1:23" s="1" customFormat="1" ht="18.75" customHeight="1" x14ac:dyDescent="0.3">
      <c r="A85" s="6" t="s">
        <v>13</v>
      </c>
      <c r="B85" s="14"/>
      <c r="C85" s="14"/>
      <c r="D85" s="14"/>
      <c r="E85" s="14"/>
      <c r="F85" s="14"/>
      <c r="G85" s="14"/>
      <c r="H85" s="602"/>
      <c r="I85" s="602"/>
      <c r="J85" s="602"/>
      <c r="K85" s="602"/>
      <c r="L85" s="602"/>
      <c r="M85" s="79"/>
      <c r="N85" s="79"/>
      <c r="O85" s="79"/>
      <c r="T85" s="15"/>
      <c r="W85" s="600"/>
    </row>
    <row r="86" spans="1:23" s="1" customFormat="1" ht="15" customHeight="1" x14ac:dyDescent="0.3">
      <c r="A86" s="6"/>
      <c r="B86" s="7" t="s">
        <v>15</v>
      </c>
      <c r="C86" s="7"/>
      <c r="D86" s="7"/>
      <c r="E86" s="7"/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S86" s="7" t="s">
        <v>22</v>
      </c>
      <c r="W86" s="600"/>
    </row>
    <row r="87" spans="1:23" s="1" customFormat="1" ht="16.5" customHeight="1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S87" s="6" t="s">
        <v>23</v>
      </c>
      <c r="W87" s="600"/>
    </row>
    <row r="88" spans="1:23" s="1" customFormat="1" ht="15" customHeight="1" x14ac:dyDescent="0.3">
      <c r="A88" s="596" t="s">
        <v>41</v>
      </c>
      <c r="B88" s="596"/>
      <c r="C88" s="30"/>
      <c r="D88" s="30"/>
      <c r="E88" s="55"/>
      <c r="F88" s="7"/>
      <c r="G88" s="55"/>
      <c r="H88" s="55"/>
      <c r="I88" s="55"/>
      <c r="J88" s="13"/>
      <c r="L88" s="13"/>
      <c r="P88" s="7"/>
      <c r="Q88" s="7"/>
      <c r="R88" s="7"/>
      <c r="S88" s="7"/>
      <c r="V88" s="7"/>
      <c r="W88" s="600"/>
    </row>
    <row r="89" spans="1:23" s="1" customFormat="1" ht="15" customHeight="1" x14ac:dyDescent="0.3">
      <c r="A89" s="598" t="s">
        <v>42</v>
      </c>
      <c r="B89" s="598"/>
      <c r="C89" s="76"/>
      <c r="D89" s="76"/>
      <c r="E89" s="31" t="s">
        <v>16</v>
      </c>
      <c r="F89" s="31"/>
      <c r="G89" s="597" t="s">
        <v>20</v>
      </c>
      <c r="H89" s="597"/>
      <c r="I89" s="597"/>
      <c r="J89" s="597"/>
      <c r="L89" s="31" t="s">
        <v>16</v>
      </c>
      <c r="M89" s="31"/>
      <c r="N89" s="31"/>
      <c r="O89" s="31"/>
      <c r="P89" s="7"/>
      <c r="Q89" s="7"/>
      <c r="R89" s="7"/>
      <c r="V89" s="6"/>
      <c r="W89" s="4"/>
    </row>
    <row r="90" spans="1:23" s="1" customFormat="1" ht="15" customHeight="1" x14ac:dyDescent="0.3">
      <c r="A90" s="598" t="s">
        <v>30</v>
      </c>
      <c r="B90" s="598"/>
      <c r="C90" s="76"/>
      <c r="D90" s="76"/>
      <c r="E90" s="16"/>
      <c r="F90" s="7"/>
      <c r="G90" s="597" t="s">
        <v>21</v>
      </c>
      <c r="H90" s="597"/>
      <c r="I90" s="597"/>
      <c r="J90" s="597"/>
      <c r="P90" s="14"/>
      <c r="Q90" s="14"/>
      <c r="R90" s="14"/>
      <c r="S90" s="14"/>
      <c r="T90" s="7"/>
      <c r="U90" s="6"/>
      <c r="V90" s="6"/>
    </row>
    <row r="91" spans="1:23" x14ac:dyDescent="0.3">
      <c r="B91" s="5"/>
      <c r="C91" s="5"/>
      <c r="D91" s="5"/>
    </row>
    <row r="92" spans="1:23" ht="25.5" customHeight="1" x14ac:dyDescent="0.3">
      <c r="B92" s="83">
        <v>44391</v>
      </c>
    </row>
    <row r="93" spans="1:23" s="20" customFormat="1" ht="17.25" customHeight="1" x14ac:dyDescent="0.3">
      <c r="S93" s="542" t="s">
        <v>26</v>
      </c>
      <c r="T93" s="542"/>
      <c r="U93" s="542"/>
      <c r="V93" s="542"/>
    </row>
    <row r="94" spans="1:23" s="20" customFormat="1" ht="17.25" customHeight="1" x14ac:dyDescent="0.3">
      <c r="A94" s="543" t="s">
        <v>64</v>
      </c>
      <c r="B94" s="544"/>
      <c r="C94" s="544"/>
      <c r="D94" s="544"/>
      <c r="E94" s="544"/>
      <c r="F94" s="544"/>
      <c r="G94" s="544"/>
      <c r="H94" s="544"/>
      <c r="I94" s="544"/>
      <c r="J94" s="544"/>
      <c r="K94" s="544"/>
      <c r="L94" s="544"/>
      <c r="M94" s="544"/>
      <c r="N94" s="544"/>
      <c r="O94" s="544"/>
      <c r="P94" s="544"/>
      <c r="Q94" s="544"/>
      <c r="R94" s="544"/>
      <c r="S94" s="544"/>
      <c r="T94" s="544"/>
      <c r="U94" s="544"/>
      <c r="V94" s="52"/>
    </row>
    <row r="95" spans="1:23" s="20" customFormat="1" ht="17.25" customHeight="1" x14ac:dyDescent="0.3">
      <c r="A95" s="543" t="s">
        <v>65</v>
      </c>
      <c r="B95" s="544"/>
      <c r="C95" s="544"/>
      <c r="D95" s="544"/>
      <c r="E95" s="544"/>
      <c r="F95" s="544"/>
      <c r="G95" s="544"/>
      <c r="H95" s="544"/>
      <c r="I95" s="544"/>
      <c r="J95" s="544"/>
      <c r="K95" s="544"/>
      <c r="L95" s="544"/>
      <c r="M95" s="544"/>
      <c r="N95" s="544"/>
      <c r="O95" s="544"/>
      <c r="P95" s="544"/>
      <c r="Q95" s="544"/>
      <c r="R95" s="544"/>
      <c r="S95" s="544"/>
      <c r="T95" s="544"/>
      <c r="U95" s="544"/>
      <c r="V95" s="52"/>
    </row>
    <row r="96" spans="1:23" s="20" customFormat="1" ht="17.25" customHeight="1" x14ac:dyDescent="0.3">
      <c r="A96" s="543" t="s">
        <v>66</v>
      </c>
      <c r="B96" s="544"/>
      <c r="C96" s="544"/>
      <c r="D96" s="544"/>
      <c r="E96" s="544"/>
      <c r="F96" s="544"/>
      <c r="G96" s="544"/>
      <c r="H96" s="544"/>
      <c r="I96" s="544"/>
      <c r="J96" s="544"/>
      <c r="K96" s="544"/>
      <c r="L96" s="544"/>
      <c r="M96" s="544"/>
      <c r="N96" s="544"/>
      <c r="O96" s="544"/>
      <c r="P96" s="544"/>
      <c r="Q96" s="544"/>
      <c r="R96" s="544"/>
      <c r="S96" s="544"/>
      <c r="T96" s="544"/>
      <c r="U96" s="544"/>
      <c r="V96" s="52"/>
    </row>
    <row r="97" spans="1:23" s="1" customFormat="1" ht="18" customHeight="1" x14ac:dyDescent="0.3">
      <c r="A97" s="545" t="s">
        <v>993</v>
      </c>
      <c r="B97" s="545"/>
      <c r="C97" s="545"/>
      <c r="D97" s="545"/>
      <c r="E97" s="545"/>
      <c r="F97" s="545"/>
      <c r="G97" s="545"/>
      <c r="H97" s="545"/>
      <c r="I97" s="545"/>
      <c r="J97" s="545"/>
      <c r="K97" s="545"/>
      <c r="L97" s="545"/>
      <c r="M97" s="545"/>
      <c r="N97" s="545"/>
      <c r="O97" s="545"/>
      <c r="P97" s="545"/>
      <c r="Q97" s="545"/>
      <c r="R97" s="545"/>
      <c r="S97" s="545"/>
      <c r="T97" s="545"/>
      <c r="U97" s="545"/>
      <c r="V97" s="53"/>
    </row>
    <row r="98" spans="1:23" s="1" customFormat="1" ht="16.5" customHeight="1" x14ac:dyDescent="0.3">
      <c r="A98" s="546" t="s">
        <v>900</v>
      </c>
      <c r="B98" s="546"/>
      <c r="C98" s="546"/>
      <c r="D98" s="546"/>
      <c r="E98" s="546"/>
      <c r="F98" s="546"/>
      <c r="G98" s="546"/>
      <c r="H98" s="546"/>
      <c r="I98" s="546"/>
      <c r="J98" s="546"/>
      <c r="K98" s="546"/>
      <c r="L98" s="546"/>
      <c r="M98" s="546"/>
      <c r="N98" s="546"/>
      <c r="O98" s="546"/>
      <c r="P98" s="546"/>
      <c r="Q98" s="546"/>
      <c r="R98" s="546"/>
      <c r="S98" s="546"/>
      <c r="T98" s="546"/>
      <c r="U98" s="546"/>
      <c r="V98" s="54"/>
    </row>
    <row r="99" spans="1:23" s="1" customFormat="1" ht="8.2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3" s="1" customFormat="1" x14ac:dyDescent="0.3">
      <c r="A100" s="11" t="s">
        <v>33</v>
      </c>
      <c r="B100" s="11" t="s">
        <v>31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T100" s="11"/>
      <c r="U100" s="11"/>
      <c r="V100" s="11"/>
    </row>
    <row r="101" spans="1:23" s="1" customFormat="1" x14ac:dyDescent="0.3">
      <c r="A101" s="11" t="s">
        <v>34</v>
      </c>
      <c r="B101" s="6" t="s">
        <v>46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12"/>
      <c r="T101" s="12"/>
      <c r="U101" s="6"/>
      <c r="V101" s="6"/>
    </row>
    <row r="102" spans="1:23" s="1" customFormat="1" ht="22.5" customHeight="1" x14ac:dyDescent="0.3">
      <c r="A102" s="7" t="s">
        <v>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6"/>
      <c r="T102" s="6"/>
      <c r="U102" s="6"/>
    </row>
    <row r="103" spans="1:23" s="1" customFormat="1" ht="9" customHeight="1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3" ht="24" customHeight="1" thickBot="1" x14ac:dyDescent="0.35">
      <c r="A104" s="547" t="s">
        <v>5</v>
      </c>
      <c r="B104" s="605" t="s">
        <v>1</v>
      </c>
      <c r="C104" s="608" t="s">
        <v>43</v>
      </c>
      <c r="D104" s="611" t="s">
        <v>25</v>
      </c>
      <c r="E104" s="583" t="s">
        <v>2</v>
      </c>
      <c r="F104" s="539" t="s">
        <v>6</v>
      </c>
      <c r="G104" s="566" t="s">
        <v>3</v>
      </c>
      <c r="H104" s="568"/>
      <c r="I104" s="568"/>
      <c r="J104" s="568"/>
      <c r="K104" s="570"/>
      <c r="L104" s="566" t="s">
        <v>24</v>
      </c>
      <c r="M104" s="567"/>
      <c r="N104" s="567"/>
      <c r="O104" s="567"/>
      <c r="P104" s="568"/>
      <c r="Q104" s="569"/>
      <c r="R104" s="569"/>
      <c r="S104" s="570"/>
      <c r="T104" s="571" t="s">
        <v>7</v>
      </c>
      <c r="U104" s="572"/>
      <c r="V104" s="559" t="s">
        <v>8</v>
      </c>
      <c r="W104" s="3"/>
    </row>
    <row r="105" spans="1:23" ht="19.5" customHeight="1" x14ac:dyDescent="0.3">
      <c r="A105" s="548"/>
      <c r="B105" s="606"/>
      <c r="C105" s="609"/>
      <c r="D105" s="612"/>
      <c r="E105" s="614"/>
      <c r="F105" s="540"/>
      <c r="G105" s="722" t="s">
        <v>70</v>
      </c>
      <c r="H105" s="723" t="s">
        <v>893</v>
      </c>
      <c r="I105" s="724" t="s">
        <v>894</v>
      </c>
      <c r="J105" s="725" t="s">
        <v>70</v>
      </c>
      <c r="K105" s="722" t="s">
        <v>4</v>
      </c>
      <c r="L105" s="585"/>
      <c r="M105" s="56"/>
      <c r="N105" s="56"/>
      <c r="O105" s="56"/>
      <c r="P105" s="57"/>
      <c r="Q105" s="588"/>
      <c r="R105" s="29"/>
      <c r="S105" s="590"/>
      <c r="T105" s="573"/>
      <c r="U105" s="574"/>
      <c r="V105" s="560"/>
      <c r="W105" s="2"/>
    </row>
    <row r="106" spans="1:23" ht="37.5" customHeight="1" thickBot="1" x14ac:dyDescent="0.35">
      <c r="A106" s="549"/>
      <c r="B106" s="607"/>
      <c r="C106" s="610"/>
      <c r="D106" s="613"/>
      <c r="E106" s="584"/>
      <c r="F106" s="541"/>
      <c r="G106" s="578"/>
      <c r="H106" s="580"/>
      <c r="I106" s="582"/>
      <c r="J106" s="584"/>
      <c r="K106" s="578"/>
      <c r="L106" s="586"/>
      <c r="M106" s="58"/>
      <c r="N106" s="58"/>
      <c r="O106" s="58"/>
      <c r="P106" s="59"/>
      <c r="Q106" s="589"/>
      <c r="R106" s="260"/>
      <c r="S106" s="591"/>
      <c r="T106" s="575"/>
      <c r="U106" s="576"/>
      <c r="V106" s="561"/>
      <c r="W106" s="2"/>
    </row>
    <row r="107" spans="1:23" s="1" customFormat="1" ht="36.75" customHeight="1" thickBot="1" x14ac:dyDescent="0.35">
      <c r="A107" s="10"/>
      <c r="B107" s="41"/>
      <c r="C107" s="48">
        <f>SUM(C18:C66)</f>
        <v>5</v>
      </c>
      <c r="D107" s="48">
        <f>SUM(D18:D66)</f>
        <v>44</v>
      </c>
      <c r="E107" s="41"/>
      <c r="G107" s="251"/>
      <c r="H107" s="251"/>
      <c r="I107" s="134" t="s">
        <v>35</v>
      </c>
      <c r="J107" s="259">
        <f t="shared" ref="J107:S107" si="22">SUM(J18:J66)</f>
        <v>254634.19999999998</v>
      </c>
      <c r="K107" s="259">
        <f t="shared" si="22"/>
        <v>1886774</v>
      </c>
      <c r="L107" s="259">
        <f t="shared" si="22"/>
        <v>0</v>
      </c>
      <c r="M107" s="259">
        <f t="shared" si="22"/>
        <v>0</v>
      </c>
      <c r="N107" s="259">
        <f t="shared" si="22"/>
        <v>0</v>
      </c>
      <c r="O107" s="259">
        <f t="shared" si="22"/>
        <v>0</v>
      </c>
      <c r="P107" s="259">
        <f t="shared" si="22"/>
        <v>0</v>
      </c>
      <c r="Q107" s="259">
        <f t="shared" si="22"/>
        <v>0</v>
      </c>
      <c r="R107" s="259">
        <f t="shared" si="22"/>
        <v>0</v>
      </c>
      <c r="S107" s="259">
        <f t="shared" si="22"/>
        <v>0</v>
      </c>
      <c r="T107" s="594">
        <f>SUM(T18:U66)</f>
        <v>1886774</v>
      </c>
      <c r="U107" s="594"/>
      <c r="V107" s="6"/>
    </row>
    <row r="108" spans="1:23" s="51" customFormat="1" ht="18.75" customHeight="1" thickTop="1" thickBot="1" x14ac:dyDescent="0.35">
      <c r="A108" s="22"/>
      <c r="B108" s="23"/>
      <c r="C108" s="23"/>
      <c r="D108" s="23"/>
      <c r="E108" s="23"/>
      <c r="F108" s="23"/>
      <c r="G108" s="49"/>
      <c r="H108" s="49"/>
      <c r="I108" s="49"/>
      <c r="J108" s="49"/>
      <c r="K108" s="49"/>
      <c r="L108" s="49"/>
      <c r="M108" s="50"/>
      <c r="N108" s="50"/>
      <c r="O108" s="50"/>
      <c r="P108" s="49"/>
      <c r="Q108" s="49"/>
      <c r="R108" s="49"/>
      <c r="S108" s="49"/>
      <c r="T108" s="49"/>
      <c r="U108" s="49"/>
      <c r="V108" s="23"/>
    </row>
    <row r="109" spans="1:23" s="1" customFormat="1" ht="20.25" customHeight="1" thickBot="1" x14ac:dyDescent="0.35">
      <c r="A109" s="9" t="s">
        <v>9</v>
      </c>
      <c r="B109" s="17" t="s">
        <v>17</v>
      </c>
      <c r="C109" s="17"/>
      <c r="D109" s="17"/>
      <c r="E109" s="6"/>
      <c r="F109" s="6"/>
      <c r="G109" s="9" t="s">
        <v>11</v>
      </c>
      <c r="H109" s="7" t="s">
        <v>27</v>
      </c>
      <c r="I109" s="7" t="s">
        <v>63</v>
      </c>
      <c r="K109" s="6"/>
      <c r="L109" s="6"/>
      <c r="M109" s="6"/>
      <c r="N109" s="6"/>
      <c r="O109" s="6"/>
      <c r="P109" s="6"/>
      <c r="Q109" s="9" t="s">
        <v>10</v>
      </c>
      <c r="R109" s="595" t="s">
        <v>68</v>
      </c>
      <c r="S109" s="595"/>
      <c r="T109" s="595"/>
      <c r="U109" s="595"/>
      <c r="V109" s="14"/>
    </row>
    <row r="110" spans="1:23" s="1" customFormat="1" ht="20.25" customHeight="1" x14ac:dyDescent="0.3">
      <c r="A110" s="256"/>
      <c r="B110" s="17"/>
      <c r="C110" s="17"/>
      <c r="D110" s="17"/>
      <c r="E110" s="6"/>
      <c r="F110" s="6"/>
      <c r="G110" s="256"/>
      <c r="H110" s="7"/>
      <c r="K110" s="6"/>
      <c r="L110" s="6"/>
      <c r="M110" s="6"/>
      <c r="N110" s="6"/>
      <c r="O110" s="6"/>
      <c r="P110" s="6"/>
      <c r="Q110" s="256"/>
      <c r="R110" s="258"/>
      <c r="S110" s="258"/>
      <c r="T110" s="258"/>
      <c r="U110" s="258"/>
      <c r="V110" s="14"/>
    </row>
    <row r="111" spans="1:23" s="1" customFormat="1" ht="20.25" customHeight="1" x14ac:dyDescent="0.3">
      <c r="A111" s="596" t="s">
        <v>71</v>
      </c>
      <c r="B111" s="596"/>
      <c r="C111" s="30"/>
      <c r="D111" s="30"/>
      <c r="E111" s="55"/>
      <c r="F111" s="7"/>
      <c r="G111" s="596" t="s">
        <v>45</v>
      </c>
      <c r="H111" s="596"/>
      <c r="I111" s="596"/>
      <c r="J111" s="596"/>
      <c r="K111" s="7"/>
      <c r="L111" s="55"/>
      <c r="M111" s="7"/>
      <c r="N111" s="7"/>
      <c r="O111" s="7"/>
      <c r="P111" s="7"/>
      <c r="Q111" s="596" t="s">
        <v>39</v>
      </c>
      <c r="R111" s="596"/>
      <c r="S111" s="596"/>
      <c r="T111" s="7"/>
      <c r="U111" s="55"/>
      <c r="V111" s="6"/>
    </row>
    <row r="112" spans="1:23" s="1" customFormat="1" ht="20.25" customHeight="1" x14ac:dyDescent="0.3">
      <c r="A112" s="597" t="s">
        <v>37</v>
      </c>
      <c r="B112" s="597"/>
      <c r="C112" s="258"/>
      <c r="D112" s="258"/>
      <c r="E112" s="31" t="s">
        <v>16</v>
      </c>
      <c r="F112" s="31"/>
      <c r="G112" s="597" t="s">
        <v>38</v>
      </c>
      <c r="H112" s="597"/>
      <c r="I112" s="597"/>
      <c r="J112" s="597"/>
      <c r="L112" s="31" t="s">
        <v>16</v>
      </c>
      <c r="M112" s="31"/>
      <c r="N112" s="31"/>
      <c r="O112" s="31"/>
      <c r="P112" s="8"/>
      <c r="Q112" s="598" t="s">
        <v>40</v>
      </c>
      <c r="R112" s="598"/>
      <c r="S112" s="598"/>
      <c r="T112" s="16"/>
      <c r="U112" s="31" t="s">
        <v>16</v>
      </c>
      <c r="V112" s="16"/>
    </row>
    <row r="113" spans="1:23" s="1" customFormat="1" ht="20.25" customHeight="1" x14ac:dyDescent="0.3">
      <c r="A113" s="597" t="s">
        <v>18</v>
      </c>
      <c r="B113" s="597"/>
      <c r="C113" s="258"/>
      <c r="D113" s="258"/>
      <c r="F113" s="8"/>
      <c r="G113" s="599" t="s">
        <v>19</v>
      </c>
      <c r="H113" s="599"/>
      <c r="I113" s="599"/>
      <c r="J113" s="599"/>
      <c r="Q113" s="598" t="s">
        <v>28</v>
      </c>
      <c r="R113" s="598"/>
      <c r="S113" s="598"/>
      <c r="T113" s="16"/>
      <c r="U113" s="16"/>
      <c r="V113" s="16"/>
    </row>
    <row r="114" spans="1:23" s="1" customFormat="1" ht="20.25" customHeight="1" thickBot="1" x14ac:dyDescent="0.3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T114" s="7"/>
      <c r="U114" s="6"/>
      <c r="V114" s="6"/>
      <c r="W114" s="600"/>
    </row>
    <row r="115" spans="1:23" s="1" customFormat="1" ht="18.75" customHeight="1" thickBot="1" x14ac:dyDescent="0.35">
      <c r="A115" s="9" t="s">
        <v>12</v>
      </c>
      <c r="B115" s="601" t="s">
        <v>29</v>
      </c>
      <c r="C115" s="601"/>
      <c r="D115" s="601"/>
      <c r="E115" s="601"/>
      <c r="F115" s="601"/>
      <c r="G115" s="9" t="s">
        <v>14</v>
      </c>
      <c r="H115" s="602" t="s">
        <v>67</v>
      </c>
      <c r="I115" s="602"/>
      <c r="J115" s="602"/>
      <c r="K115" s="602"/>
      <c r="L115" s="602"/>
      <c r="M115" s="79"/>
      <c r="N115" s="79"/>
      <c r="O115" s="79"/>
      <c r="Q115" s="9" t="s">
        <v>25</v>
      </c>
      <c r="T115" s="15"/>
      <c r="V115" s="6"/>
      <c r="W115" s="600"/>
    </row>
    <row r="116" spans="1:23" s="1" customFormat="1" ht="18.75" customHeight="1" x14ac:dyDescent="0.3">
      <c r="A116" s="6" t="s">
        <v>13</v>
      </c>
      <c r="B116" s="14"/>
      <c r="C116" s="14"/>
      <c r="D116" s="14"/>
      <c r="E116" s="14"/>
      <c r="F116" s="14"/>
      <c r="G116" s="14"/>
      <c r="H116" s="602"/>
      <c r="I116" s="602"/>
      <c r="J116" s="602"/>
      <c r="K116" s="602"/>
      <c r="L116" s="602"/>
      <c r="M116" s="79"/>
      <c r="N116" s="79"/>
      <c r="O116" s="79"/>
      <c r="T116" s="15"/>
      <c r="W116" s="600"/>
    </row>
    <row r="117" spans="1:23" s="1" customFormat="1" ht="15" customHeight="1" x14ac:dyDescent="0.3">
      <c r="A117" s="6"/>
      <c r="B117" s="7" t="s">
        <v>15</v>
      </c>
      <c r="C117" s="7"/>
      <c r="D117" s="7"/>
      <c r="E117" s="7"/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S117" s="7" t="s">
        <v>22</v>
      </c>
      <c r="W117" s="600"/>
    </row>
    <row r="118" spans="1:23" s="1" customFormat="1" ht="16.5" customHeight="1" x14ac:dyDescent="0.3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S118" s="6" t="s">
        <v>23</v>
      </c>
      <c r="W118" s="600"/>
    </row>
    <row r="119" spans="1:23" s="1" customFormat="1" ht="15" customHeight="1" x14ac:dyDescent="0.3">
      <c r="A119" s="596" t="s">
        <v>41</v>
      </c>
      <c r="B119" s="596"/>
      <c r="C119" s="30"/>
      <c r="D119" s="30"/>
      <c r="E119" s="55"/>
      <c r="F119" s="7"/>
      <c r="G119" s="55"/>
      <c r="H119" s="55"/>
      <c r="I119" s="55"/>
      <c r="J119" s="13"/>
      <c r="L119" s="13"/>
      <c r="P119" s="7"/>
      <c r="Q119" s="7"/>
      <c r="R119" s="7"/>
      <c r="S119" s="7"/>
      <c r="V119" s="7"/>
      <c r="W119" s="600"/>
    </row>
    <row r="120" spans="1:23" s="1" customFormat="1" ht="15" customHeight="1" x14ac:dyDescent="0.3">
      <c r="A120" s="598" t="s">
        <v>42</v>
      </c>
      <c r="B120" s="598"/>
      <c r="C120" s="257"/>
      <c r="D120" s="257"/>
      <c r="E120" s="31" t="s">
        <v>16</v>
      </c>
      <c r="F120" s="31"/>
      <c r="G120" s="597" t="s">
        <v>20</v>
      </c>
      <c r="H120" s="597"/>
      <c r="I120" s="597"/>
      <c r="J120" s="597"/>
      <c r="L120" s="31" t="s">
        <v>16</v>
      </c>
      <c r="M120" s="31"/>
      <c r="N120" s="31"/>
      <c r="O120" s="31"/>
      <c r="P120" s="7"/>
      <c r="Q120" s="7"/>
      <c r="R120" s="7"/>
      <c r="V120" s="6"/>
      <c r="W120" s="4"/>
    </row>
    <row r="121" spans="1:23" s="1" customFormat="1" ht="15" customHeight="1" x14ac:dyDescent="0.3">
      <c r="A121" s="598" t="s">
        <v>30</v>
      </c>
      <c r="B121" s="598"/>
      <c r="C121" s="257"/>
      <c r="D121" s="257"/>
      <c r="E121" s="16"/>
      <c r="F121" s="7"/>
      <c r="G121" s="597" t="s">
        <v>21</v>
      </c>
      <c r="H121" s="597"/>
      <c r="I121" s="597"/>
      <c r="J121" s="597"/>
      <c r="P121" s="14"/>
      <c r="Q121" s="14"/>
      <c r="R121" s="14"/>
      <c r="S121" s="14"/>
      <c r="T121" s="7"/>
      <c r="U121" s="6"/>
      <c r="V121" s="6"/>
    </row>
    <row r="122" spans="1:23" s="68" customFormat="1" ht="27" customHeight="1" x14ac:dyDescent="0.35">
      <c r="A122" s="62"/>
      <c r="B122" s="85"/>
      <c r="C122" s="86"/>
      <c r="D122" s="86"/>
      <c r="E122" s="63"/>
      <c r="F122" s="62"/>
      <c r="G122" s="60"/>
      <c r="H122" s="71"/>
      <c r="I122" s="60"/>
      <c r="J122" s="60"/>
      <c r="K122" s="64"/>
      <c r="L122" s="65"/>
      <c r="M122" s="66"/>
      <c r="N122" s="66"/>
      <c r="O122" s="66"/>
      <c r="P122" s="67"/>
      <c r="Q122" s="61"/>
      <c r="R122" s="60"/>
      <c r="S122" s="69"/>
      <c r="T122" s="627"/>
      <c r="U122" s="627"/>
    </row>
  </sheetData>
  <mergeCells count="148">
    <mergeCell ref="T16:U16"/>
    <mergeCell ref="T28:U28"/>
    <mergeCell ref="A89:B89"/>
    <mergeCell ref="G89:J89"/>
    <mergeCell ref="A90:B90"/>
    <mergeCell ref="G90:J90"/>
    <mergeCell ref="T122:U122"/>
    <mergeCell ref="T71:U71"/>
    <mergeCell ref="T72:U72"/>
    <mergeCell ref="T73:U73"/>
    <mergeCell ref="T74:U74"/>
    <mergeCell ref="A82:B82"/>
    <mergeCell ref="G82:J82"/>
    <mergeCell ref="Q82:S82"/>
    <mergeCell ref="T76:U76"/>
    <mergeCell ref="S93:V93"/>
    <mergeCell ref="A94:U94"/>
    <mergeCell ref="A95:U95"/>
    <mergeCell ref="A96:U96"/>
    <mergeCell ref="A97:U97"/>
    <mergeCell ref="A98:U98"/>
    <mergeCell ref="A104:A106"/>
    <mergeCell ref="B104:B106"/>
    <mergeCell ref="C104:C106"/>
    <mergeCell ref="D104:D106"/>
    <mergeCell ref="W83:W88"/>
    <mergeCell ref="B84:F84"/>
    <mergeCell ref="H84:L85"/>
    <mergeCell ref="A88:B88"/>
    <mergeCell ref="R78:U78"/>
    <mergeCell ref="A80:B80"/>
    <mergeCell ref="G80:J80"/>
    <mergeCell ref="Q80:S80"/>
    <mergeCell ref="A81:B81"/>
    <mergeCell ref="G81:J81"/>
    <mergeCell ref="Q81:S81"/>
    <mergeCell ref="T68:U68"/>
    <mergeCell ref="T69:U69"/>
    <mergeCell ref="T70:U70"/>
    <mergeCell ref="T75:U75"/>
    <mergeCell ref="T62:U62"/>
    <mergeCell ref="T63:U63"/>
    <mergeCell ref="T64:U64"/>
    <mergeCell ref="T65:U65"/>
    <mergeCell ref="T67:U67"/>
    <mergeCell ref="T66:U66"/>
    <mergeCell ref="T55:U55"/>
    <mergeCell ref="T56:U56"/>
    <mergeCell ref="T57:U57"/>
    <mergeCell ref="T58:U58"/>
    <mergeCell ref="T59:U59"/>
    <mergeCell ref="T61:U61"/>
    <mergeCell ref="T50:U50"/>
    <mergeCell ref="T52:U52"/>
    <mergeCell ref="T51:U51"/>
    <mergeCell ref="T53:U53"/>
    <mergeCell ref="T54:U54"/>
    <mergeCell ref="T60:U60"/>
    <mergeCell ref="T46:U46"/>
    <mergeCell ref="T47:U47"/>
    <mergeCell ref="T48:U48"/>
    <mergeCell ref="T41:U41"/>
    <mergeCell ref="T49:U49"/>
    <mergeCell ref="T39:U39"/>
    <mergeCell ref="T40:U40"/>
    <mergeCell ref="T42:U42"/>
    <mergeCell ref="T43:U43"/>
    <mergeCell ref="T44:U44"/>
    <mergeCell ref="T45:U45"/>
    <mergeCell ref="T18:U18"/>
    <mergeCell ref="T19:U19"/>
    <mergeCell ref="T33:U33"/>
    <mergeCell ref="T34:U34"/>
    <mergeCell ref="T35:U35"/>
    <mergeCell ref="T36:U36"/>
    <mergeCell ref="T37:U37"/>
    <mergeCell ref="T38:U38"/>
    <mergeCell ref="T29:U29"/>
    <mergeCell ref="T30:U30"/>
    <mergeCell ref="T31:U31"/>
    <mergeCell ref="T32:U32"/>
    <mergeCell ref="G12:K12"/>
    <mergeCell ref="L12:S12"/>
    <mergeCell ref="T12:U14"/>
    <mergeCell ref="T26:U26"/>
    <mergeCell ref="T27:U27"/>
    <mergeCell ref="S1:V1"/>
    <mergeCell ref="A2:U2"/>
    <mergeCell ref="A3:U3"/>
    <mergeCell ref="A4:U4"/>
    <mergeCell ref="A5:U5"/>
    <mergeCell ref="A6:U6"/>
    <mergeCell ref="V12:V14"/>
    <mergeCell ref="G13:G14"/>
    <mergeCell ref="H13:H14"/>
    <mergeCell ref="I13:I14"/>
    <mergeCell ref="J13:J14"/>
    <mergeCell ref="K13:K14"/>
    <mergeCell ref="L13:L14"/>
    <mergeCell ref="A12:A14"/>
    <mergeCell ref="B12:B14"/>
    <mergeCell ref="C12:C14"/>
    <mergeCell ref="D12:D14"/>
    <mergeCell ref="E12:E14"/>
    <mergeCell ref="F12:F14"/>
    <mergeCell ref="Q13:Q14"/>
    <mergeCell ref="S13:S14"/>
    <mergeCell ref="E104:E106"/>
    <mergeCell ref="F104:F106"/>
    <mergeCell ref="G104:K104"/>
    <mergeCell ref="L104:S104"/>
    <mergeCell ref="T104:U106"/>
    <mergeCell ref="V104:V106"/>
    <mergeCell ref="G105:G106"/>
    <mergeCell ref="H105:H106"/>
    <mergeCell ref="I105:I106"/>
    <mergeCell ref="J105:J106"/>
    <mergeCell ref="K105:K106"/>
    <mergeCell ref="L105:L106"/>
    <mergeCell ref="Q105:Q106"/>
    <mergeCell ref="S105:S106"/>
    <mergeCell ref="T20:U20"/>
    <mergeCell ref="T21:U21"/>
    <mergeCell ref="T22:U22"/>
    <mergeCell ref="T23:U23"/>
    <mergeCell ref="T24:U24"/>
    <mergeCell ref="T25:U25"/>
    <mergeCell ref="T15:U15"/>
    <mergeCell ref="T17:U17"/>
    <mergeCell ref="W114:W119"/>
    <mergeCell ref="B115:F115"/>
    <mergeCell ref="H115:L116"/>
    <mergeCell ref="A119:B119"/>
    <mergeCell ref="A120:B120"/>
    <mergeCell ref="G120:J120"/>
    <mergeCell ref="A121:B121"/>
    <mergeCell ref="G121:J121"/>
    <mergeCell ref="T107:U107"/>
    <mergeCell ref="R109:U109"/>
    <mergeCell ref="A111:B111"/>
    <mergeCell ref="G111:J111"/>
    <mergeCell ref="Q111:S111"/>
    <mergeCell ref="A112:B112"/>
    <mergeCell ref="G112:J112"/>
    <mergeCell ref="Q112:S112"/>
    <mergeCell ref="A113:B113"/>
    <mergeCell ref="G113:J113"/>
    <mergeCell ref="Q113:S113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6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72"/>
  <sheetViews>
    <sheetView view="pageBreakPreview" topLeftCell="A31" zoomScaleNormal="85" zoomScaleSheetLayoutView="100" workbookViewId="0">
      <pane xSplit="2" topLeftCell="T1" activePane="topRight" state="frozen"/>
      <selection pane="topRight" activeCell="T26" sqref="T26:U26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ht="8.25" customHeight="1" x14ac:dyDescent="0.3">
      <c r="A15" s="108"/>
      <c r="B15" s="109"/>
      <c r="C15" s="109"/>
      <c r="D15" s="109"/>
      <c r="E15" s="109"/>
      <c r="F15" s="108"/>
      <c r="G15" s="108"/>
      <c r="H15" s="110"/>
      <c r="I15" s="108"/>
      <c r="J15" s="118"/>
      <c r="K15" s="108"/>
      <c r="L15" s="111"/>
      <c r="M15" s="112"/>
      <c r="N15" s="112"/>
      <c r="O15" s="112"/>
      <c r="P15" s="112"/>
      <c r="Q15" s="113"/>
      <c r="R15" s="109"/>
      <c r="S15" s="108"/>
      <c r="T15" s="108"/>
      <c r="U15" s="108"/>
      <c r="V15" s="109"/>
      <c r="W15" s="2"/>
    </row>
    <row r="16" spans="1:23" s="164" customFormat="1" ht="27.75" customHeight="1" x14ac:dyDescent="0.3">
      <c r="A16" s="95">
        <v>1</v>
      </c>
      <c r="B16" s="183" t="s">
        <v>496</v>
      </c>
      <c r="C16" s="144">
        <v>1</v>
      </c>
      <c r="D16" s="144"/>
      <c r="E16" s="116" t="s">
        <v>792</v>
      </c>
      <c r="F16" s="94">
        <v>1882</v>
      </c>
      <c r="G16" s="100">
        <v>15189</v>
      </c>
      <c r="H16" s="117"/>
      <c r="I16" s="118"/>
      <c r="J16" s="118">
        <v>5000</v>
      </c>
      <c r="K16" s="119">
        <f>G16+J16</f>
        <v>20189</v>
      </c>
      <c r="L16" s="120"/>
      <c r="M16" s="121"/>
      <c r="N16" s="121"/>
      <c r="O16" s="121"/>
      <c r="P16" s="98"/>
      <c r="Q16" s="122"/>
      <c r="R16" s="118"/>
      <c r="S16" s="163">
        <f t="shared" ref="S16" si="0">SUM(P16:P16,R16:R16)</f>
        <v>0</v>
      </c>
      <c r="T16" s="720">
        <f>K16-S16</f>
        <v>20189</v>
      </c>
      <c r="U16" s="720"/>
    </row>
    <row r="17" spans="1:21" s="166" customFormat="1" ht="27.75" customHeight="1" x14ac:dyDescent="0.3">
      <c r="A17" s="95">
        <v>2</v>
      </c>
      <c r="B17" s="130" t="s">
        <v>497</v>
      </c>
      <c r="C17" s="144"/>
      <c r="D17" s="144">
        <v>1</v>
      </c>
      <c r="E17" s="116" t="s">
        <v>793</v>
      </c>
      <c r="F17" s="94">
        <v>255</v>
      </c>
      <c r="G17" s="100">
        <v>23151</v>
      </c>
      <c r="H17" s="124"/>
      <c r="I17" s="125"/>
      <c r="J17" s="118">
        <v>5000</v>
      </c>
      <c r="K17" s="119">
        <f t="shared" ref="K17:K48" si="1">G17+J17</f>
        <v>28151</v>
      </c>
      <c r="L17" s="126"/>
      <c r="M17" s="127"/>
      <c r="N17" s="127"/>
      <c r="O17" s="127"/>
      <c r="P17" s="99"/>
      <c r="Q17" s="128"/>
      <c r="R17" s="125"/>
      <c r="S17" s="165">
        <f>SUM(P17:P17,R17:R17)</f>
        <v>0</v>
      </c>
      <c r="T17" s="728">
        <f t="shared" ref="T17:T33" si="2">K17-S17</f>
        <v>28151</v>
      </c>
      <c r="U17" s="728"/>
    </row>
    <row r="18" spans="1:21" s="164" customFormat="1" ht="27.75" customHeight="1" x14ac:dyDescent="0.3">
      <c r="A18" s="95">
        <v>3</v>
      </c>
      <c r="B18" s="130" t="s">
        <v>498</v>
      </c>
      <c r="C18" s="144"/>
      <c r="D18" s="144">
        <v>1</v>
      </c>
      <c r="E18" s="116" t="s">
        <v>665</v>
      </c>
      <c r="F18" s="94">
        <v>344</v>
      </c>
      <c r="G18" s="101">
        <v>70610</v>
      </c>
      <c r="H18" s="117"/>
      <c r="I18" s="118"/>
      <c r="J18" s="118">
        <v>5000</v>
      </c>
      <c r="K18" s="119">
        <f t="shared" si="1"/>
        <v>75610</v>
      </c>
      <c r="L18" s="120"/>
      <c r="M18" s="121"/>
      <c r="N18" s="121"/>
      <c r="O18" s="121"/>
      <c r="P18" s="98"/>
      <c r="Q18" s="122"/>
      <c r="R18" s="118"/>
      <c r="S18" s="163">
        <f t="shared" ref="S18" si="3">SUM(P18:P18,R18:R18)</f>
        <v>0</v>
      </c>
      <c r="T18" s="720">
        <f t="shared" si="2"/>
        <v>75610</v>
      </c>
      <c r="U18" s="720"/>
    </row>
    <row r="19" spans="1:21" s="164" customFormat="1" ht="27.75" customHeight="1" x14ac:dyDescent="0.3">
      <c r="A19" s="95">
        <v>4</v>
      </c>
      <c r="B19" s="130" t="s">
        <v>499</v>
      </c>
      <c r="C19" s="144"/>
      <c r="D19" s="144">
        <v>1</v>
      </c>
      <c r="E19" s="116" t="s">
        <v>793</v>
      </c>
      <c r="F19" s="94">
        <v>254</v>
      </c>
      <c r="G19" s="101">
        <v>23151</v>
      </c>
      <c r="H19" s="117"/>
      <c r="I19" s="118"/>
      <c r="J19" s="118">
        <v>5000</v>
      </c>
      <c r="K19" s="119">
        <f t="shared" si="1"/>
        <v>28151</v>
      </c>
      <c r="L19" s="120"/>
      <c r="M19" s="121"/>
      <c r="N19" s="121"/>
      <c r="O19" s="121"/>
      <c r="P19" s="98"/>
      <c r="Q19" s="131"/>
      <c r="R19" s="118"/>
      <c r="S19" s="163">
        <f>SUM(P19:P19,R19:R19)</f>
        <v>0</v>
      </c>
      <c r="T19" s="720">
        <f t="shared" si="2"/>
        <v>28151</v>
      </c>
      <c r="U19" s="720"/>
    </row>
    <row r="20" spans="1:21" s="164" customFormat="1" ht="27.75" customHeight="1" x14ac:dyDescent="0.3">
      <c r="A20" s="95">
        <v>5</v>
      </c>
      <c r="B20" s="130" t="s">
        <v>500</v>
      </c>
      <c r="C20" s="144"/>
      <c r="D20" s="144">
        <v>1</v>
      </c>
      <c r="E20" s="116" t="s">
        <v>663</v>
      </c>
      <c r="F20" s="94">
        <v>1865</v>
      </c>
      <c r="G20" s="101">
        <v>15189</v>
      </c>
      <c r="H20" s="117"/>
      <c r="I20" s="118"/>
      <c r="J20" s="118">
        <v>5000</v>
      </c>
      <c r="K20" s="119">
        <f t="shared" si="1"/>
        <v>20189</v>
      </c>
      <c r="L20" s="120"/>
      <c r="M20" s="121"/>
      <c r="N20" s="121"/>
      <c r="O20" s="121"/>
      <c r="P20" s="98"/>
      <c r="Q20" s="122"/>
      <c r="R20" s="118"/>
      <c r="S20" s="163">
        <f>SUM(P20:P20,R20:R20)</f>
        <v>0</v>
      </c>
      <c r="T20" s="720">
        <f>K20-S20</f>
        <v>20189</v>
      </c>
      <c r="U20" s="720"/>
    </row>
    <row r="21" spans="1:21" s="164" customFormat="1" ht="27.75" customHeight="1" x14ac:dyDescent="0.3">
      <c r="A21" s="95">
        <v>6</v>
      </c>
      <c r="B21" s="114" t="s">
        <v>501</v>
      </c>
      <c r="C21" s="144"/>
      <c r="D21" s="144">
        <v>1</v>
      </c>
      <c r="E21" s="116" t="s">
        <v>794</v>
      </c>
      <c r="F21" s="94">
        <v>1090</v>
      </c>
      <c r="G21" s="100">
        <v>18515</v>
      </c>
      <c r="H21" s="117"/>
      <c r="I21" s="118"/>
      <c r="J21" s="118">
        <v>5000</v>
      </c>
      <c r="K21" s="119">
        <f t="shared" si="1"/>
        <v>23515</v>
      </c>
      <c r="L21" s="120"/>
      <c r="M21" s="121"/>
      <c r="N21" s="121"/>
      <c r="O21" s="121"/>
      <c r="P21" s="98"/>
      <c r="Q21" s="131"/>
      <c r="R21" s="118"/>
      <c r="S21" s="163">
        <f t="shared" ref="S21:S22" si="4">SUM(P21:P21,R21:R21)</f>
        <v>0</v>
      </c>
      <c r="T21" s="720">
        <f t="shared" si="2"/>
        <v>23515</v>
      </c>
      <c r="U21" s="720"/>
    </row>
    <row r="22" spans="1:21" s="166" customFormat="1" ht="27.75" customHeight="1" x14ac:dyDescent="0.3">
      <c r="A22" s="95">
        <v>7</v>
      </c>
      <c r="B22" s="130" t="s">
        <v>502</v>
      </c>
      <c r="C22" s="144"/>
      <c r="D22" s="144">
        <v>1</v>
      </c>
      <c r="E22" s="116" t="s">
        <v>669</v>
      </c>
      <c r="F22" s="94">
        <v>1982</v>
      </c>
      <c r="G22" s="101">
        <v>13494</v>
      </c>
      <c r="H22" s="124"/>
      <c r="I22" s="125"/>
      <c r="J22" s="118">
        <v>5000</v>
      </c>
      <c r="K22" s="119">
        <f t="shared" si="1"/>
        <v>18494</v>
      </c>
      <c r="L22" s="126"/>
      <c r="M22" s="127"/>
      <c r="N22" s="127"/>
      <c r="O22" s="127"/>
      <c r="P22" s="99"/>
      <c r="Q22" s="128"/>
      <c r="R22" s="125"/>
      <c r="S22" s="165">
        <f t="shared" si="4"/>
        <v>0</v>
      </c>
      <c r="T22" s="728">
        <f t="shared" si="2"/>
        <v>18494</v>
      </c>
      <c r="U22" s="728"/>
    </row>
    <row r="23" spans="1:21" s="166" customFormat="1" ht="27.75" customHeight="1" x14ac:dyDescent="0.3">
      <c r="A23" s="95">
        <v>8</v>
      </c>
      <c r="B23" s="114" t="s">
        <v>503</v>
      </c>
      <c r="C23" s="144"/>
      <c r="D23" s="144">
        <v>1</v>
      </c>
      <c r="E23" s="116" t="s">
        <v>795</v>
      </c>
      <c r="F23" s="94">
        <v>986</v>
      </c>
      <c r="G23" s="101">
        <v>15189</v>
      </c>
      <c r="H23" s="124"/>
      <c r="I23" s="125"/>
      <c r="J23" s="118">
        <v>5000</v>
      </c>
      <c r="K23" s="119">
        <f t="shared" si="1"/>
        <v>20189</v>
      </c>
      <c r="L23" s="126"/>
      <c r="M23" s="127"/>
      <c r="N23" s="127"/>
      <c r="O23" s="127"/>
      <c r="P23" s="99"/>
      <c r="Q23" s="128"/>
      <c r="R23" s="125"/>
      <c r="S23" s="165">
        <f>SUM(P23:P23,R23:R23)</f>
        <v>0</v>
      </c>
      <c r="T23" s="728">
        <f t="shared" si="2"/>
        <v>20189</v>
      </c>
      <c r="U23" s="728"/>
    </row>
    <row r="24" spans="1:21" s="166" customFormat="1" ht="27.75" customHeight="1" x14ac:dyDescent="0.3">
      <c r="A24" s="95">
        <v>9</v>
      </c>
      <c r="B24" s="130" t="s">
        <v>504</v>
      </c>
      <c r="C24" s="144"/>
      <c r="D24" s="144">
        <v>1</v>
      </c>
      <c r="E24" s="116" t="s">
        <v>794</v>
      </c>
      <c r="F24" s="94">
        <v>24</v>
      </c>
      <c r="G24" s="101">
        <v>19302</v>
      </c>
      <c r="H24" s="124"/>
      <c r="I24" s="125"/>
      <c r="J24" s="118">
        <v>5000</v>
      </c>
      <c r="K24" s="119">
        <f t="shared" si="1"/>
        <v>24302</v>
      </c>
      <c r="L24" s="126"/>
      <c r="M24" s="127"/>
      <c r="N24" s="127"/>
      <c r="O24" s="127"/>
      <c r="P24" s="99"/>
      <c r="Q24" s="128"/>
      <c r="R24" s="125"/>
      <c r="S24" s="165">
        <f t="shared" ref="S24" si="5">SUM(P24:P24,R24:R24)</f>
        <v>0</v>
      </c>
      <c r="T24" s="728">
        <f t="shared" si="2"/>
        <v>24302</v>
      </c>
      <c r="U24" s="728"/>
    </row>
    <row r="25" spans="1:21" s="166" customFormat="1" ht="27.75" customHeight="1" x14ac:dyDescent="0.3">
      <c r="A25" s="95">
        <v>10</v>
      </c>
      <c r="B25" s="114" t="s">
        <v>505</v>
      </c>
      <c r="C25" s="144"/>
      <c r="D25" s="144">
        <v>1</v>
      </c>
      <c r="E25" s="116" t="s">
        <v>794</v>
      </c>
      <c r="F25" s="94">
        <v>376</v>
      </c>
      <c r="G25" s="100">
        <v>18515</v>
      </c>
      <c r="H25" s="124"/>
      <c r="I25" s="125"/>
      <c r="J25" s="118">
        <v>5000</v>
      </c>
      <c r="K25" s="119">
        <f t="shared" si="1"/>
        <v>23515</v>
      </c>
      <c r="L25" s="126"/>
      <c r="M25" s="127"/>
      <c r="N25" s="127"/>
      <c r="O25" s="127"/>
      <c r="P25" s="99"/>
      <c r="Q25" s="128"/>
      <c r="R25" s="125"/>
      <c r="S25" s="165">
        <f>SUM(P25:P25,R25:R25)</f>
        <v>0</v>
      </c>
      <c r="T25" s="728">
        <f t="shared" si="2"/>
        <v>23515</v>
      </c>
      <c r="U25" s="728"/>
    </row>
    <row r="26" spans="1:21" s="164" customFormat="1" ht="27.75" customHeight="1" x14ac:dyDescent="0.3">
      <c r="A26" s="95">
        <v>11</v>
      </c>
      <c r="B26" s="130" t="s">
        <v>506</v>
      </c>
      <c r="C26" s="144">
        <v>1</v>
      </c>
      <c r="D26" s="144"/>
      <c r="E26" s="116" t="s">
        <v>650</v>
      </c>
      <c r="F26" s="94">
        <v>597</v>
      </c>
      <c r="G26" s="100">
        <v>13598</v>
      </c>
      <c r="H26" s="117"/>
      <c r="I26" s="118"/>
      <c r="J26" s="118">
        <v>5000</v>
      </c>
      <c r="K26" s="119">
        <f t="shared" si="1"/>
        <v>18598</v>
      </c>
      <c r="L26" s="120"/>
      <c r="M26" s="121"/>
      <c r="N26" s="121"/>
      <c r="O26" s="121"/>
      <c r="P26" s="98"/>
      <c r="Q26" s="131"/>
      <c r="R26" s="118"/>
      <c r="S26" s="163">
        <f t="shared" ref="S26:S27" si="6">SUM(P26:P26,R26:R26)</f>
        <v>0</v>
      </c>
      <c r="T26" s="720">
        <f t="shared" si="2"/>
        <v>18598</v>
      </c>
      <c r="U26" s="720"/>
    </row>
    <row r="27" spans="1:21" s="166" customFormat="1" ht="27.75" customHeight="1" x14ac:dyDescent="0.3">
      <c r="A27" s="95">
        <v>12</v>
      </c>
      <c r="B27" s="130" t="s">
        <v>507</v>
      </c>
      <c r="C27" s="144">
        <v>1</v>
      </c>
      <c r="D27" s="144"/>
      <c r="E27" s="116" t="s">
        <v>796</v>
      </c>
      <c r="F27" s="94">
        <v>571</v>
      </c>
      <c r="G27" s="100">
        <v>31928</v>
      </c>
      <c r="H27" s="124"/>
      <c r="I27" s="125"/>
      <c r="J27" s="118">
        <v>5000</v>
      </c>
      <c r="K27" s="119">
        <f t="shared" si="1"/>
        <v>36928</v>
      </c>
      <c r="L27" s="126"/>
      <c r="M27" s="127"/>
      <c r="N27" s="127"/>
      <c r="O27" s="127"/>
      <c r="P27" s="99"/>
      <c r="Q27" s="128"/>
      <c r="R27" s="125"/>
      <c r="S27" s="165">
        <f t="shared" si="6"/>
        <v>0</v>
      </c>
      <c r="T27" s="728">
        <f t="shared" si="2"/>
        <v>36928</v>
      </c>
      <c r="U27" s="728"/>
    </row>
    <row r="28" spans="1:21" s="215" customFormat="1" ht="27.75" customHeight="1" x14ac:dyDescent="0.35">
      <c r="A28" s="95">
        <v>13</v>
      </c>
      <c r="B28" s="140" t="s">
        <v>439</v>
      </c>
      <c r="C28" s="115">
        <v>1</v>
      </c>
      <c r="D28" s="115"/>
      <c r="E28" s="133" t="s">
        <v>843</v>
      </c>
      <c r="F28" s="94">
        <v>369</v>
      </c>
      <c r="G28" s="100">
        <v>15189</v>
      </c>
      <c r="H28" s="209"/>
      <c r="I28" s="210"/>
      <c r="J28" s="118">
        <v>5000</v>
      </c>
      <c r="K28" s="119">
        <f t="shared" si="1"/>
        <v>20189</v>
      </c>
      <c r="L28" s="126"/>
      <c r="M28" s="212"/>
      <c r="N28" s="212"/>
      <c r="O28" s="212"/>
      <c r="P28" s="213"/>
      <c r="Q28" s="128"/>
      <c r="R28" s="210"/>
      <c r="S28" s="214">
        <f>SUM(P28:P28,R28:R28)</f>
        <v>0</v>
      </c>
      <c r="T28" s="592">
        <f>K28-S28</f>
        <v>20189</v>
      </c>
      <c r="U28" s="592"/>
    </row>
    <row r="29" spans="1:21" s="164" customFormat="1" ht="27.75" customHeight="1" x14ac:dyDescent="0.3">
      <c r="A29" s="95">
        <v>14</v>
      </c>
      <c r="B29" s="130" t="s">
        <v>508</v>
      </c>
      <c r="C29" s="144">
        <v>1</v>
      </c>
      <c r="D29" s="144"/>
      <c r="E29" s="116" t="s">
        <v>797</v>
      </c>
      <c r="F29" s="94">
        <v>42</v>
      </c>
      <c r="G29" s="100">
        <v>41135</v>
      </c>
      <c r="H29" s="117"/>
      <c r="I29" s="118"/>
      <c r="J29" s="118">
        <v>5000</v>
      </c>
      <c r="K29" s="119">
        <f t="shared" si="1"/>
        <v>46135</v>
      </c>
      <c r="L29" s="120"/>
      <c r="M29" s="121"/>
      <c r="N29" s="121"/>
      <c r="O29" s="121"/>
      <c r="P29" s="98"/>
      <c r="Q29" s="122"/>
      <c r="R29" s="118"/>
      <c r="S29" s="163">
        <f>SUM(P29:P29,R29:R29)</f>
        <v>0</v>
      </c>
      <c r="T29" s="720">
        <f>K29-S29</f>
        <v>46135</v>
      </c>
      <c r="U29" s="720"/>
    </row>
    <row r="30" spans="1:21" s="166" customFormat="1" ht="27.75" customHeight="1" x14ac:dyDescent="0.3">
      <c r="A30" s="95">
        <v>15</v>
      </c>
      <c r="B30" s="130" t="s">
        <v>509</v>
      </c>
      <c r="C30" s="144">
        <v>1</v>
      </c>
      <c r="D30" s="144"/>
      <c r="E30" s="116" t="s">
        <v>794</v>
      </c>
      <c r="F30" s="94">
        <v>633</v>
      </c>
      <c r="G30" s="101">
        <v>18362</v>
      </c>
      <c r="H30" s="124"/>
      <c r="I30" s="125"/>
      <c r="J30" s="118">
        <v>5000</v>
      </c>
      <c r="K30" s="119">
        <f t="shared" si="1"/>
        <v>23362</v>
      </c>
      <c r="L30" s="126"/>
      <c r="M30" s="127"/>
      <c r="N30" s="127"/>
      <c r="O30" s="127"/>
      <c r="P30" s="99"/>
      <c r="Q30" s="128"/>
      <c r="R30" s="125"/>
      <c r="S30" s="165">
        <f>SUM(P30:P30,R30:R30)</f>
        <v>0</v>
      </c>
      <c r="T30" s="728">
        <f t="shared" si="2"/>
        <v>23362</v>
      </c>
      <c r="U30" s="728"/>
    </row>
    <row r="31" spans="1:21" s="166" customFormat="1" ht="27.75" customHeight="1" x14ac:dyDescent="0.3">
      <c r="A31" s="95">
        <v>16</v>
      </c>
      <c r="B31" s="130" t="s">
        <v>511</v>
      </c>
      <c r="C31" s="144"/>
      <c r="D31" s="144">
        <v>1</v>
      </c>
      <c r="E31" s="116" t="s">
        <v>799</v>
      </c>
      <c r="F31" s="94">
        <v>359</v>
      </c>
      <c r="G31" s="101">
        <v>23151</v>
      </c>
      <c r="H31" s="124"/>
      <c r="I31" s="125"/>
      <c r="J31" s="118">
        <v>5000</v>
      </c>
      <c r="K31" s="119">
        <f t="shared" si="1"/>
        <v>28151</v>
      </c>
      <c r="L31" s="126"/>
      <c r="M31" s="127"/>
      <c r="N31" s="127"/>
      <c r="O31" s="127"/>
      <c r="P31" s="99"/>
      <c r="Q31" s="128"/>
      <c r="R31" s="125"/>
      <c r="S31" s="165">
        <f t="shared" ref="S31:S33" si="7">SUM(P31:P31,R31:R31)</f>
        <v>0</v>
      </c>
      <c r="T31" s="728">
        <f t="shared" si="2"/>
        <v>28151</v>
      </c>
      <c r="U31" s="728"/>
    </row>
    <row r="32" spans="1:21" s="164" customFormat="1" ht="27.75" customHeight="1" x14ac:dyDescent="0.3">
      <c r="A32" s="95">
        <v>17</v>
      </c>
      <c r="B32" s="440" t="s">
        <v>937</v>
      </c>
      <c r="C32" s="144"/>
      <c r="D32" s="144">
        <v>1</v>
      </c>
      <c r="E32" s="116" t="s">
        <v>938</v>
      </c>
      <c r="F32" s="94">
        <v>2445</v>
      </c>
      <c r="G32" s="101">
        <v>17098</v>
      </c>
      <c r="H32" s="117"/>
      <c r="I32" s="118"/>
      <c r="J32" s="118">
        <v>5000</v>
      </c>
      <c r="K32" s="119">
        <f t="shared" ref="K32" si="8">G32+J32</f>
        <v>22098</v>
      </c>
      <c r="L32" s="120"/>
      <c r="M32" s="121"/>
      <c r="N32" s="121"/>
      <c r="O32" s="121"/>
      <c r="P32" s="98"/>
      <c r="Q32" s="122"/>
      <c r="R32" s="118"/>
      <c r="S32" s="163">
        <f t="shared" ref="S32" si="9">SUM(P32:P32,R32:R32)</f>
        <v>0</v>
      </c>
      <c r="T32" s="720">
        <f t="shared" ref="T32" si="10">K32-S32</f>
        <v>22098</v>
      </c>
      <c r="U32" s="720"/>
    </row>
    <row r="33" spans="1:21" s="164" customFormat="1" ht="27.75" customHeight="1" x14ac:dyDescent="0.3">
      <c r="A33" s="95">
        <v>18</v>
      </c>
      <c r="B33" s="114" t="s">
        <v>512</v>
      </c>
      <c r="C33" s="144"/>
      <c r="D33" s="144">
        <v>1</v>
      </c>
      <c r="E33" s="116" t="s">
        <v>800</v>
      </c>
      <c r="F33" s="94">
        <v>1459</v>
      </c>
      <c r="G33" s="101">
        <v>17098</v>
      </c>
      <c r="H33" s="117"/>
      <c r="I33" s="118"/>
      <c r="J33" s="118">
        <v>5000</v>
      </c>
      <c r="K33" s="119">
        <f t="shared" si="1"/>
        <v>22098</v>
      </c>
      <c r="L33" s="120"/>
      <c r="M33" s="121"/>
      <c r="N33" s="121"/>
      <c r="O33" s="121"/>
      <c r="P33" s="98"/>
      <c r="Q33" s="122"/>
      <c r="R33" s="118"/>
      <c r="S33" s="163">
        <f t="shared" si="7"/>
        <v>0</v>
      </c>
      <c r="T33" s="720">
        <f t="shared" si="2"/>
        <v>22098</v>
      </c>
      <c r="U33" s="720"/>
    </row>
    <row r="34" spans="1:21" s="164" customFormat="1" ht="27.75" customHeight="1" x14ac:dyDescent="0.3">
      <c r="A34" s="95">
        <v>19</v>
      </c>
      <c r="B34" s="130" t="s">
        <v>513</v>
      </c>
      <c r="C34" s="144"/>
      <c r="D34" s="144">
        <v>1</v>
      </c>
      <c r="E34" s="116" t="s">
        <v>794</v>
      </c>
      <c r="F34" s="94">
        <v>78</v>
      </c>
      <c r="G34" s="101">
        <v>18984</v>
      </c>
      <c r="H34" s="117"/>
      <c r="I34" s="118"/>
      <c r="J34" s="118">
        <v>5000</v>
      </c>
      <c r="K34" s="119">
        <f t="shared" si="1"/>
        <v>23984</v>
      </c>
      <c r="L34" s="120"/>
      <c r="M34" s="121"/>
      <c r="N34" s="121"/>
      <c r="O34" s="121"/>
      <c r="P34" s="98"/>
      <c r="Q34" s="122"/>
      <c r="R34" s="118"/>
      <c r="S34" s="163">
        <f>SUM(P34:P34,R34:R34)</f>
        <v>0</v>
      </c>
      <c r="T34" s="720">
        <f>K34-S34</f>
        <v>23984</v>
      </c>
      <c r="U34" s="720"/>
    </row>
    <row r="35" spans="1:21" s="164" customFormat="1" ht="27.75" customHeight="1" x14ac:dyDescent="0.3">
      <c r="A35" s="95">
        <v>20</v>
      </c>
      <c r="B35" s="114" t="s">
        <v>514</v>
      </c>
      <c r="C35" s="144">
        <v>1</v>
      </c>
      <c r="D35" s="144"/>
      <c r="E35" s="116" t="s">
        <v>669</v>
      </c>
      <c r="F35" s="94">
        <v>46</v>
      </c>
      <c r="G35" s="101">
        <v>14236</v>
      </c>
      <c r="H35" s="117"/>
      <c r="I35" s="118"/>
      <c r="J35" s="118">
        <v>5000</v>
      </c>
      <c r="K35" s="119">
        <f t="shared" si="1"/>
        <v>19236</v>
      </c>
      <c r="L35" s="120"/>
      <c r="M35" s="121"/>
      <c r="N35" s="121"/>
      <c r="O35" s="121"/>
      <c r="P35" s="98"/>
      <c r="Q35" s="131"/>
      <c r="R35" s="118"/>
      <c r="S35" s="163">
        <f>SUM(P35:P35,R35:R35)</f>
        <v>0</v>
      </c>
      <c r="T35" s="720">
        <f t="shared" ref="T35:T48" si="11">K35-S35</f>
        <v>19236</v>
      </c>
      <c r="U35" s="720"/>
    </row>
    <row r="36" spans="1:21" s="164" customFormat="1" ht="27.75" customHeight="1" x14ac:dyDescent="0.3">
      <c r="A36" s="95">
        <v>21</v>
      </c>
      <c r="B36" s="439" t="s">
        <v>939</v>
      </c>
      <c r="C36" s="144"/>
      <c r="D36" s="144">
        <v>1</v>
      </c>
      <c r="E36" s="116" t="s">
        <v>662</v>
      </c>
      <c r="F36" s="94">
        <v>1461</v>
      </c>
      <c r="G36" s="100">
        <v>22895</v>
      </c>
      <c r="H36" s="117"/>
      <c r="I36" s="118"/>
      <c r="J36" s="118">
        <v>5000</v>
      </c>
      <c r="K36" s="119">
        <f t="shared" ref="K36" si="12">G36+J36</f>
        <v>27895</v>
      </c>
      <c r="L36" s="120"/>
      <c r="M36" s="121"/>
      <c r="N36" s="121"/>
      <c r="O36" s="121"/>
      <c r="P36" s="98"/>
      <c r="Q36" s="131"/>
      <c r="R36" s="118"/>
      <c r="S36" s="163">
        <f t="shared" ref="S36" si="13">SUM(P36:P36,R36:R36)</f>
        <v>0</v>
      </c>
      <c r="T36" s="720">
        <f t="shared" ref="T36" si="14">K36-S36</f>
        <v>27895</v>
      </c>
      <c r="U36" s="720"/>
    </row>
    <row r="37" spans="1:21" s="164" customFormat="1" ht="27.75" customHeight="1" x14ac:dyDescent="0.3">
      <c r="A37" s="95">
        <v>22</v>
      </c>
      <c r="B37" s="130" t="s">
        <v>515</v>
      </c>
      <c r="C37" s="144"/>
      <c r="D37" s="144">
        <v>1</v>
      </c>
      <c r="E37" s="116" t="s">
        <v>801</v>
      </c>
      <c r="F37" s="94">
        <v>226</v>
      </c>
      <c r="G37" s="100">
        <v>31928</v>
      </c>
      <c r="H37" s="117"/>
      <c r="I37" s="118"/>
      <c r="J37" s="118">
        <v>5000</v>
      </c>
      <c r="K37" s="119">
        <f t="shared" si="1"/>
        <v>36928</v>
      </c>
      <c r="L37" s="120"/>
      <c r="M37" s="121"/>
      <c r="N37" s="121"/>
      <c r="O37" s="121"/>
      <c r="P37" s="98"/>
      <c r="Q37" s="131"/>
      <c r="R37" s="118"/>
      <c r="S37" s="163">
        <f t="shared" ref="S37:S39" si="15">SUM(P37:P37,R37:R37)</f>
        <v>0</v>
      </c>
      <c r="T37" s="720">
        <f t="shared" si="11"/>
        <v>36928</v>
      </c>
      <c r="U37" s="720"/>
    </row>
    <row r="38" spans="1:21" s="164" customFormat="1" ht="27.75" customHeight="1" x14ac:dyDescent="0.3">
      <c r="A38" s="95">
        <v>23</v>
      </c>
      <c r="B38" s="114" t="s">
        <v>516</v>
      </c>
      <c r="C38" s="144"/>
      <c r="D38" s="144">
        <v>1</v>
      </c>
      <c r="E38" s="116" t="s">
        <v>799</v>
      </c>
      <c r="F38" s="94">
        <v>114</v>
      </c>
      <c r="G38" s="100">
        <v>23151</v>
      </c>
      <c r="H38" s="117"/>
      <c r="I38" s="118"/>
      <c r="J38" s="118">
        <v>5000</v>
      </c>
      <c r="K38" s="119">
        <f t="shared" si="1"/>
        <v>28151</v>
      </c>
      <c r="L38" s="120"/>
      <c r="M38" s="121"/>
      <c r="N38" s="121"/>
      <c r="O38" s="121"/>
      <c r="P38" s="98"/>
      <c r="Q38" s="131"/>
      <c r="R38" s="118"/>
      <c r="S38" s="163">
        <f t="shared" si="15"/>
        <v>0</v>
      </c>
      <c r="T38" s="720">
        <f t="shared" si="11"/>
        <v>28151</v>
      </c>
      <c r="U38" s="720"/>
    </row>
    <row r="39" spans="1:21" s="166" customFormat="1" ht="27.75" customHeight="1" x14ac:dyDescent="0.3">
      <c r="A39" s="95">
        <v>24</v>
      </c>
      <c r="B39" s="130" t="s">
        <v>517</v>
      </c>
      <c r="C39" s="144"/>
      <c r="D39" s="144">
        <v>1</v>
      </c>
      <c r="E39" s="116" t="s">
        <v>794</v>
      </c>
      <c r="F39" s="94">
        <v>1461</v>
      </c>
      <c r="G39" s="100">
        <v>18362</v>
      </c>
      <c r="H39" s="124"/>
      <c r="I39" s="125"/>
      <c r="J39" s="118">
        <v>5000</v>
      </c>
      <c r="K39" s="119">
        <f t="shared" si="1"/>
        <v>23362</v>
      </c>
      <c r="L39" s="126"/>
      <c r="M39" s="127"/>
      <c r="N39" s="127"/>
      <c r="O39" s="127"/>
      <c r="P39" s="99"/>
      <c r="Q39" s="128"/>
      <c r="R39" s="125"/>
      <c r="S39" s="165">
        <f t="shared" si="15"/>
        <v>0</v>
      </c>
      <c r="T39" s="728">
        <f t="shared" si="11"/>
        <v>23362</v>
      </c>
      <c r="U39" s="728"/>
    </row>
    <row r="40" spans="1:21" s="164" customFormat="1" ht="27.75" customHeight="1" x14ac:dyDescent="0.3">
      <c r="A40" s="95">
        <v>25</v>
      </c>
      <c r="B40" s="130" t="s">
        <v>518</v>
      </c>
      <c r="C40" s="144">
        <v>1</v>
      </c>
      <c r="D40" s="144"/>
      <c r="E40" s="116" t="s">
        <v>793</v>
      </c>
      <c r="F40" s="94">
        <v>135</v>
      </c>
      <c r="G40" s="100">
        <v>22895</v>
      </c>
      <c r="H40" s="117"/>
      <c r="I40" s="118"/>
      <c r="J40" s="118">
        <v>5000</v>
      </c>
      <c r="K40" s="119">
        <f t="shared" si="1"/>
        <v>27895</v>
      </c>
      <c r="L40" s="120"/>
      <c r="M40" s="121"/>
      <c r="N40" s="121"/>
      <c r="O40" s="121"/>
      <c r="P40" s="98"/>
      <c r="Q40" s="131"/>
      <c r="R40" s="118"/>
      <c r="S40" s="163">
        <f t="shared" ref="S40:S44" si="16">SUM(P40:P40,R40:R40)</f>
        <v>0</v>
      </c>
      <c r="T40" s="720">
        <f t="shared" si="11"/>
        <v>27895</v>
      </c>
      <c r="U40" s="720"/>
    </row>
    <row r="41" spans="1:21" s="166" customFormat="1" ht="27.75" customHeight="1" x14ac:dyDescent="0.3">
      <c r="A41" s="95">
        <v>26</v>
      </c>
      <c r="B41" s="130" t="s">
        <v>519</v>
      </c>
      <c r="C41" s="144">
        <v>1</v>
      </c>
      <c r="D41" s="144"/>
      <c r="E41" s="116" t="s">
        <v>799</v>
      </c>
      <c r="F41" s="94">
        <v>157</v>
      </c>
      <c r="G41" s="100">
        <v>23151</v>
      </c>
      <c r="H41" s="124"/>
      <c r="I41" s="125"/>
      <c r="J41" s="118">
        <v>5000</v>
      </c>
      <c r="K41" s="119">
        <f t="shared" si="1"/>
        <v>28151</v>
      </c>
      <c r="L41" s="126"/>
      <c r="M41" s="127"/>
      <c r="N41" s="127"/>
      <c r="O41" s="127"/>
      <c r="P41" s="99"/>
      <c r="Q41" s="128"/>
      <c r="R41" s="125"/>
      <c r="S41" s="165">
        <f t="shared" si="16"/>
        <v>0</v>
      </c>
      <c r="T41" s="728">
        <f t="shared" si="11"/>
        <v>28151</v>
      </c>
      <c r="U41" s="728"/>
    </row>
    <row r="42" spans="1:21" s="164" customFormat="1" ht="27.75" customHeight="1" x14ac:dyDescent="0.3">
      <c r="A42" s="95">
        <v>27</v>
      </c>
      <c r="B42" s="439" t="s">
        <v>940</v>
      </c>
      <c r="C42" s="144">
        <v>1</v>
      </c>
      <c r="D42" s="144"/>
      <c r="E42" s="116" t="s">
        <v>941</v>
      </c>
      <c r="F42" s="94">
        <v>2448</v>
      </c>
      <c r="G42" s="100">
        <v>15189</v>
      </c>
      <c r="H42" s="117"/>
      <c r="I42" s="118"/>
      <c r="J42" s="118">
        <v>5000</v>
      </c>
      <c r="K42" s="119">
        <f t="shared" ref="K42" si="17">G42+J42</f>
        <v>20189</v>
      </c>
      <c r="L42" s="120"/>
      <c r="M42" s="121"/>
      <c r="N42" s="121"/>
      <c r="O42" s="121"/>
      <c r="P42" s="98"/>
      <c r="Q42" s="131"/>
      <c r="R42" s="118"/>
      <c r="S42" s="163">
        <f t="shared" ref="S42" si="18">SUM(P42:P42,R42:R42)</f>
        <v>0</v>
      </c>
      <c r="T42" s="720">
        <f t="shared" ref="T42" si="19">K42-S42</f>
        <v>20189</v>
      </c>
      <c r="U42" s="720"/>
    </row>
    <row r="43" spans="1:21" s="164" customFormat="1" ht="27.75" customHeight="1" x14ac:dyDescent="0.3">
      <c r="A43" s="95">
        <v>28</v>
      </c>
      <c r="B43" s="130" t="s">
        <v>520</v>
      </c>
      <c r="C43" s="144">
        <v>1</v>
      </c>
      <c r="D43" s="144"/>
      <c r="E43" s="116" t="s">
        <v>794</v>
      </c>
      <c r="F43" s="94">
        <v>360</v>
      </c>
      <c r="G43" s="100">
        <v>18671</v>
      </c>
      <c r="H43" s="117"/>
      <c r="I43" s="118"/>
      <c r="J43" s="118">
        <v>5000</v>
      </c>
      <c r="K43" s="119">
        <f t="shared" si="1"/>
        <v>23671</v>
      </c>
      <c r="L43" s="120"/>
      <c r="M43" s="121"/>
      <c r="N43" s="121"/>
      <c r="O43" s="121"/>
      <c r="P43" s="98"/>
      <c r="Q43" s="131"/>
      <c r="R43" s="118"/>
      <c r="S43" s="163">
        <f t="shared" si="16"/>
        <v>0</v>
      </c>
      <c r="T43" s="720">
        <f t="shared" si="11"/>
        <v>23671</v>
      </c>
      <c r="U43" s="720"/>
    </row>
    <row r="44" spans="1:21" s="166" customFormat="1" ht="27.75" customHeight="1" x14ac:dyDescent="0.3">
      <c r="A44" s="95">
        <v>29</v>
      </c>
      <c r="B44" s="130" t="s">
        <v>521</v>
      </c>
      <c r="C44" s="144">
        <v>1</v>
      </c>
      <c r="D44" s="144"/>
      <c r="E44" s="116" t="s">
        <v>673</v>
      </c>
      <c r="F44" s="94">
        <v>49</v>
      </c>
      <c r="G44" s="100">
        <v>93695</v>
      </c>
      <c r="H44" s="124"/>
      <c r="I44" s="125"/>
      <c r="J44" s="118">
        <v>5000</v>
      </c>
      <c r="K44" s="119">
        <f t="shared" si="1"/>
        <v>98695</v>
      </c>
      <c r="L44" s="126"/>
      <c r="M44" s="127"/>
      <c r="N44" s="127"/>
      <c r="O44" s="127"/>
      <c r="P44" s="99"/>
      <c r="Q44" s="128"/>
      <c r="R44" s="125"/>
      <c r="S44" s="165">
        <f t="shared" si="16"/>
        <v>0</v>
      </c>
      <c r="T44" s="728">
        <f t="shared" si="11"/>
        <v>98695</v>
      </c>
      <c r="U44" s="728"/>
    </row>
    <row r="45" spans="1:21" s="166" customFormat="1" ht="27.75" customHeight="1" x14ac:dyDescent="0.3">
      <c r="A45" s="95">
        <v>30</v>
      </c>
      <c r="B45" s="130" t="s">
        <v>522</v>
      </c>
      <c r="C45" s="144"/>
      <c r="D45" s="144">
        <v>1</v>
      </c>
      <c r="E45" s="116" t="s">
        <v>796</v>
      </c>
      <c r="F45" s="94">
        <v>158</v>
      </c>
      <c r="G45" s="100">
        <v>31928</v>
      </c>
      <c r="H45" s="124"/>
      <c r="I45" s="125"/>
      <c r="J45" s="118">
        <v>5000</v>
      </c>
      <c r="K45" s="119">
        <f t="shared" si="1"/>
        <v>36928</v>
      </c>
      <c r="L45" s="126"/>
      <c r="M45" s="127"/>
      <c r="N45" s="127"/>
      <c r="O45" s="127"/>
      <c r="P45" s="99"/>
      <c r="Q45" s="128"/>
      <c r="R45" s="125"/>
      <c r="S45" s="165">
        <f>SUM(P45:P45,R45:R45)</f>
        <v>0</v>
      </c>
      <c r="T45" s="728">
        <f>K45-S45</f>
        <v>36928</v>
      </c>
      <c r="U45" s="728"/>
    </row>
    <row r="46" spans="1:21" s="166" customFormat="1" ht="27.75" customHeight="1" x14ac:dyDescent="0.3">
      <c r="A46" s="95">
        <v>31</v>
      </c>
      <c r="B46" s="130" t="s">
        <v>523</v>
      </c>
      <c r="C46" s="144">
        <v>1</v>
      </c>
      <c r="D46" s="144"/>
      <c r="E46" s="116" t="s">
        <v>799</v>
      </c>
      <c r="F46" s="94">
        <v>128</v>
      </c>
      <c r="G46" s="100">
        <v>23940</v>
      </c>
      <c r="H46" s="124"/>
      <c r="I46" s="125"/>
      <c r="J46" s="118">
        <v>5000</v>
      </c>
      <c r="K46" s="119">
        <f t="shared" si="1"/>
        <v>28940</v>
      </c>
      <c r="L46" s="126"/>
      <c r="M46" s="127"/>
      <c r="N46" s="127"/>
      <c r="O46" s="127"/>
      <c r="P46" s="99"/>
      <c r="Q46" s="128"/>
      <c r="R46" s="125"/>
      <c r="S46" s="165">
        <f t="shared" ref="S46:S47" si="20">SUM(P46:P46,R46:R46)</f>
        <v>0</v>
      </c>
      <c r="T46" s="728">
        <f t="shared" si="11"/>
        <v>28940</v>
      </c>
      <c r="U46" s="728"/>
    </row>
    <row r="47" spans="1:21" s="164" customFormat="1" ht="27.75" customHeight="1" x14ac:dyDescent="0.3">
      <c r="A47" s="95">
        <v>32</v>
      </c>
      <c r="B47" s="130" t="s">
        <v>524</v>
      </c>
      <c r="C47" s="144"/>
      <c r="D47" s="144">
        <v>1</v>
      </c>
      <c r="E47" s="116" t="s">
        <v>802</v>
      </c>
      <c r="F47" s="94">
        <v>280</v>
      </c>
      <c r="G47" s="100">
        <v>16484</v>
      </c>
      <c r="H47" s="117"/>
      <c r="I47" s="118"/>
      <c r="J47" s="118">
        <v>5000</v>
      </c>
      <c r="K47" s="119">
        <f t="shared" si="1"/>
        <v>21484</v>
      </c>
      <c r="L47" s="120"/>
      <c r="M47" s="121"/>
      <c r="N47" s="121"/>
      <c r="O47" s="121"/>
      <c r="P47" s="98"/>
      <c r="Q47" s="122"/>
      <c r="R47" s="118"/>
      <c r="S47" s="163">
        <f t="shared" si="20"/>
        <v>0</v>
      </c>
      <c r="T47" s="720">
        <f t="shared" si="11"/>
        <v>21484</v>
      </c>
      <c r="U47" s="720"/>
    </row>
    <row r="48" spans="1:21" s="166" customFormat="1" ht="27.75" customHeight="1" x14ac:dyDescent="0.3">
      <c r="A48" s="95">
        <v>33</v>
      </c>
      <c r="B48" s="130" t="s">
        <v>803</v>
      </c>
      <c r="C48" s="144"/>
      <c r="D48" s="144">
        <v>1</v>
      </c>
      <c r="E48" s="116" t="s">
        <v>794</v>
      </c>
      <c r="F48" s="94">
        <v>459</v>
      </c>
      <c r="G48" s="100">
        <v>18362</v>
      </c>
      <c r="H48" s="124"/>
      <c r="I48" s="125"/>
      <c r="J48" s="118">
        <v>5000</v>
      </c>
      <c r="K48" s="119">
        <f t="shared" si="1"/>
        <v>23362</v>
      </c>
      <c r="L48" s="126"/>
      <c r="M48" s="127"/>
      <c r="N48" s="127"/>
      <c r="O48" s="127"/>
      <c r="P48" s="99"/>
      <c r="Q48" s="128"/>
      <c r="R48" s="125"/>
      <c r="S48" s="165">
        <f>SUM(P48:P48,R48:R48)</f>
        <v>0</v>
      </c>
      <c r="T48" s="728">
        <f t="shared" si="11"/>
        <v>23362</v>
      </c>
      <c r="U48" s="728"/>
    </row>
    <row r="49" spans="1:23" s="1" customFormat="1" ht="9" customHeight="1" x14ac:dyDescent="0.3">
      <c r="A49" s="10"/>
      <c r="B49" s="41"/>
      <c r="C49" s="42"/>
      <c r="D49" s="42"/>
      <c r="E49" s="41"/>
      <c r="F49" s="42"/>
      <c r="G49" s="43"/>
      <c r="H49" s="44"/>
      <c r="I49" s="43"/>
      <c r="J49" s="43"/>
      <c r="K49" s="43"/>
      <c r="L49" s="6"/>
      <c r="N49" s="45"/>
      <c r="O49" s="45"/>
      <c r="P49" s="43"/>
      <c r="Q49" s="6"/>
      <c r="R49" s="46"/>
      <c r="S49" s="47"/>
      <c r="T49" s="593"/>
      <c r="U49" s="593"/>
      <c r="V49" s="6"/>
    </row>
    <row r="50" spans="1:23" s="1" customFormat="1" ht="24" customHeight="1" thickBot="1" x14ac:dyDescent="0.35">
      <c r="A50" s="10"/>
      <c r="B50" s="41"/>
      <c r="C50" s="48">
        <f>SUM(C16:C49)</f>
        <v>13</v>
      </c>
      <c r="D50" s="48">
        <f>SUM(D16:D49)</f>
        <v>20</v>
      </c>
      <c r="E50" s="41"/>
      <c r="F50" s="134" t="s">
        <v>35</v>
      </c>
      <c r="G50" s="92">
        <f t="shared" ref="G50:S50" si="21">SUM(G16:G49)</f>
        <v>803735</v>
      </c>
      <c r="H50" s="92">
        <f t="shared" si="21"/>
        <v>0</v>
      </c>
      <c r="I50" s="92">
        <f t="shared" si="21"/>
        <v>0</v>
      </c>
      <c r="J50" s="78">
        <f t="shared" si="21"/>
        <v>165000</v>
      </c>
      <c r="K50" s="78">
        <f t="shared" si="21"/>
        <v>968735</v>
      </c>
      <c r="L50" s="78">
        <f t="shared" si="21"/>
        <v>0</v>
      </c>
      <c r="M50" s="78">
        <f t="shared" si="21"/>
        <v>0</v>
      </c>
      <c r="N50" s="78">
        <f t="shared" si="21"/>
        <v>0</v>
      </c>
      <c r="O50" s="78">
        <f t="shared" si="21"/>
        <v>0</v>
      </c>
      <c r="P50" s="78">
        <f t="shared" si="21"/>
        <v>0</v>
      </c>
      <c r="Q50" s="78">
        <f t="shared" si="21"/>
        <v>0</v>
      </c>
      <c r="R50" s="78">
        <f t="shared" si="21"/>
        <v>0</v>
      </c>
      <c r="S50" s="78">
        <f t="shared" si="21"/>
        <v>0</v>
      </c>
      <c r="T50" s="594">
        <f>SUM(T16:U49)</f>
        <v>968735</v>
      </c>
      <c r="U50" s="594"/>
      <c r="V50" s="6"/>
    </row>
    <row r="51" spans="1:23" s="51" customFormat="1" ht="18.75" customHeight="1" thickTop="1" thickBot="1" x14ac:dyDescent="0.35">
      <c r="A51" s="22"/>
      <c r="B51" s="23"/>
      <c r="C51" s="23"/>
      <c r="D51" s="23"/>
      <c r="E51" s="23"/>
      <c r="F51" s="23"/>
      <c r="G51" s="49"/>
      <c r="H51" s="49"/>
      <c r="I51" s="49"/>
      <c r="J51" s="49"/>
      <c r="K51" s="49"/>
      <c r="L51" s="49"/>
      <c r="M51" s="50"/>
      <c r="N51" s="50"/>
      <c r="O51" s="50"/>
      <c r="P51" s="49"/>
      <c r="Q51" s="49"/>
      <c r="R51" s="49"/>
      <c r="S51" s="49"/>
      <c r="T51" s="49"/>
      <c r="U51" s="49"/>
      <c r="V51" s="23"/>
    </row>
    <row r="52" spans="1:23" s="1" customFormat="1" ht="20.25" customHeight="1" thickBot="1" x14ac:dyDescent="0.35">
      <c r="A52" s="9" t="s">
        <v>9</v>
      </c>
      <c r="B52" s="17" t="s">
        <v>17</v>
      </c>
      <c r="C52" s="17"/>
      <c r="D52" s="17"/>
      <c r="E52" s="6"/>
      <c r="F52" s="6"/>
      <c r="G52" s="9" t="s">
        <v>11</v>
      </c>
      <c r="H52" s="7" t="s">
        <v>27</v>
      </c>
      <c r="I52" s="7" t="s">
        <v>63</v>
      </c>
      <c r="K52" s="6"/>
      <c r="L52" s="6"/>
      <c r="M52" s="6"/>
      <c r="N52" s="6"/>
      <c r="O52" s="6"/>
      <c r="P52" s="6"/>
      <c r="Q52" s="9" t="s">
        <v>10</v>
      </c>
      <c r="R52" s="595" t="s">
        <v>68</v>
      </c>
      <c r="S52" s="595"/>
      <c r="T52" s="595"/>
      <c r="U52" s="595"/>
      <c r="V52" s="14"/>
    </row>
    <row r="53" spans="1:23" s="1" customFormat="1" ht="20.25" customHeight="1" x14ac:dyDescent="0.3">
      <c r="A53" s="77"/>
      <c r="B53" s="17"/>
      <c r="C53" s="17"/>
      <c r="D53" s="17"/>
      <c r="E53" s="6"/>
      <c r="F53" s="6"/>
      <c r="G53" s="77"/>
      <c r="H53" s="7"/>
      <c r="K53" s="6"/>
      <c r="L53" s="6"/>
      <c r="M53" s="6"/>
      <c r="N53" s="6"/>
      <c r="O53" s="6"/>
      <c r="P53" s="6"/>
      <c r="Q53" s="77"/>
      <c r="R53" s="75"/>
      <c r="S53" s="75"/>
      <c r="T53" s="75"/>
      <c r="U53" s="75"/>
      <c r="V53" s="14"/>
    </row>
    <row r="54" spans="1:23" s="1" customFormat="1" ht="20.25" customHeight="1" x14ac:dyDescent="0.3">
      <c r="A54" s="596" t="s">
        <v>71</v>
      </c>
      <c r="B54" s="596"/>
      <c r="C54" s="30"/>
      <c r="D54" s="30"/>
      <c r="E54" s="55"/>
      <c r="F54" s="7"/>
      <c r="G54" s="596" t="s">
        <v>45</v>
      </c>
      <c r="H54" s="596"/>
      <c r="I54" s="596"/>
      <c r="J54" s="596"/>
      <c r="K54" s="7"/>
      <c r="L54" s="55"/>
      <c r="M54" s="7"/>
      <c r="N54" s="7"/>
      <c r="O54" s="7"/>
      <c r="P54" s="7"/>
      <c r="Q54" s="596" t="s">
        <v>39</v>
      </c>
      <c r="R54" s="596"/>
      <c r="S54" s="596"/>
      <c r="T54" s="7"/>
      <c r="U54" s="55"/>
      <c r="V54" s="6"/>
    </row>
    <row r="55" spans="1:23" s="1" customFormat="1" ht="20.25" customHeight="1" x14ac:dyDescent="0.3">
      <c r="A55" s="597" t="s">
        <v>37</v>
      </c>
      <c r="B55" s="597"/>
      <c r="C55" s="75"/>
      <c r="D55" s="75"/>
      <c r="E55" s="31" t="s">
        <v>16</v>
      </c>
      <c r="F55" s="31"/>
      <c r="G55" s="597" t="s">
        <v>38</v>
      </c>
      <c r="H55" s="597"/>
      <c r="I55" s="597"/>
      <c r="J55" s="597"/>
      <c r="L55" s="31" t="s">
        <v>16</v>
      </c>
      <c r="M55" s="31"/>
      <c r="N55" s="31"/>
      <c r="O55" s="31"/>
      <c r="P55" s="8"/>
      <c r="Q55" s="598" t="s">
        <v>40</v>
      </c>
      <c r="R55" s="598"/>
      <c r="S55" s="598"/>
      <c r="T55" s="16"/>
      <c r="U55" s="31" t="s">
        <v>16</v>
      </c>
      <c r="V55" s="16"/>
    </row>
    <row r="56" spans="1:23" s="1" customFormat="1" ht="20.25" customHeight="1" x14ac:dyDescent="0.3">
      <c r="A56" s="597" t="s">
        <v>18</v>
      </c>
      <c r="B56" s="597"/>
      <c r="C56" s="75"/>
      <c r="D56" s="75"/>
      <c r="F56" s="8"/>
      <c r="G56" s="599" t="s">
        <v>19</v>
      </c>
      <c r="H56" s="599"/>
      <c r="I56" s="599"/>
      <c r="J56" s="599"/>
      <c r="Q56" s="598" t="s">
        <v>28</v>
      </c>
      <c r="R56" s="598"/>
      <c r="S56" s="598"/>
      <c r="T56" s="16"/>
      <c r="U56" s="16"/>
      <c r="V56" s="16"/>
    </row>
    <row r="57" spans="1:23" s="1" customFormat="1" ht="20.25" customHeight="1" thickBot="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T57" s="7"/>
      <c r="U57" s="6"/>
      <c r="V57" s="6"/>
      <c r="W57" s="600"/>
    </row>
    <row r="58" spans="1:23" s="1" customFormat="1" ht="18.75" customHeight="1" thickBot="1" x14ac:dyDescent="0.35">
      <c r="A58" s="9" t="s">
        <v>12</v>
      </c>
      <c r="B58" s="601" t="s">
        <v>29</v>
      </c>
      <c r="C58" s="601"/>
      <c r="D58" s="601"/>
      <c r="E58" s="601"/>
      <c r="F58" s="601"/>
      <c r="G58" s="9" t="s">
        <v>14</v>
      </c>
      <c r="H58" s="602" t="s">
        <v>67</v>
      </c>
      <c r="I58" s="602"/>
      <c r="J58" s="602"/>
      <c r="K58" s="602"/>
      <c r="L58" s="602"/>
      <c r="M58" s="79"/>
      <c r="N58" s="79"/>
      <c r="O58" s="79"/>
      <c r="Q58" s="9" t="s">
        <v>25</v>
      </c>
      <c r="T58" s="15"/>
      <c r="V58" s="6"/>
      <c r="W58" s="600"/>
    </row>
    <row r="59" spans="1:23" s="1" customFormat="1" ht="18.75" customHeight="1" x14ac:dyDescent="0.3">
      <c r="A59" s="6" t="s">
        <v>13</v>
      </c>
      <c r="B59" s="14"/>
      <c r="C59" s="14"/>
      <c r="D59" s="14"/>
      <c r="E59" s="14"/>
      <c r="F59" s="14"/>
      <c r="G59" s="14"/>
      <c r="H59" s="602"/>
      <c r="I59" s="602"/>
      <c r="J59" s="602"/>
      <c r="K59" s="602"/>
      <c r="L59" s="602"/>
      <c r="M59" s="79"/>
      <c r="N59" s="79"/>
      <c r="O59" s="79"/>
      <c r="T59" s="15"/>
      <c r="W59" s="600"/>
    </row>
    <row r="60" spans="1:23" s="1" customFormat="1" ht="15" customHeight="1" x14ac:dyDescent="0.3">
      <c r="A60" s="6"/>
      <c r="B60" s="7" t="s">
        <v>15</v>
      </c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S60" s="7" t="s">
        <v>22</v>
      </c>
      <c r="W60" s="600"/>
    </row>
    <row r="61" spans="1:23" s="1" customFormat="1" ht="16.5" customHeigh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S61" s="6" t="s">
        <v>23</v>
      </c>
      <c r="W61" s="600"/>
    </row>
    <row r="62" spans="1:23" s="1" customFormat="1" ht="15" customHeight="1" x14ac:dyDescent="0.3">
      <c r="A62" s="596" t="s">
        <v>41</v>
      </c>
      <c r="B62" s="596"/>
      <c r="C62" s="30"/>
      <c r="D62" s="30"/>
      <c r="E62" s="55"/>
      <c r="F62" s="7"/>
      <c r="G62" s="55"/>
      <c r="H62" s="55"/>
      <c r="I62" s="55"/>
      <c r="J62" s="13"/>
      <c r="L62" s="13"/>
      <c r="P62" s="7"/>
      <c r="Q62" s="7"/>
      <c r="R62" s="7"/>
      <c r="S62" s="7"/>
      <c r="V62" s="7"/>
      <c r="W62" s="600"/>
    </row>
    <row r="63" spans="1:23" s="1" customFormat="1" ht="15" customHeight="1" x14ac:dyDescent="0.3">
      <c r="A63" s="598" t="s">
        <v>42</v>
      </c>
      <c r="B63" s="598"/>
      <c r="C63" s="76"/>
      <c r="D63" s="76"/>
      <c r="E63" s="31" t="s">
        <v>16</v>
      </c>
      <c r="F63" s="31"/>
      <c r="G63" s="597" t="s">
        <v>20</v>
      </c>
      <c r="H63" s="597"/>
      <c r="I63" s="597"/>
      <c r="J63" s="597"/>
      <c r="L63" s="31" t="s">
        <v>16</v>
      </c>
      <c r="M63" s="31"/>
      <c r="N63" s="31"/>
      <c r="O63" s="31"/>
      <c r="P63" s="7"/>
      <c r="Q63" s="7"/>
      <c r="R63" s="7"/>
      <c r="V63" s="6"/>
      <c r="W63" s="4"/>
    </row>
    <row r="64" spans="1:23" s="1" customFormat="1" ht="15" customHeight="1" x14ac:dyDescent="0.3">
      <c r="A64" s="598" t="s">
        <v>30</v>
      </c>
      <c r="B64" s="598"/>
      <c r="C64" s="76"/>
      <c r="D64" s="76"/>
      <c r="E64" s="16"/>
      <c r="F64" s="7"/>
      <c r="G64" s="597" t="s">
        <v>21</v>
      </c>
      <c r="H64" s="597"/>
      <c r="I64" s="597"/>
      <c r="J64" s="597"/>
      <c r="P64" s="14"/>
      <c r="Q64" s="14"/>
      <c r="R64" s="14"/>
      <c r="S64" s="14"/>
      <c r="T64" s="7"/>
      <c r="U64" s="6"/>
      <c r="V64" s="6"/>
    </row>
    <row r="65" spans="1:21" x14ac:dyDescent="0.3">
      <c r="B65" s="252" t="s">
        <v>936</v>
      </c>
      <c r="C65" s="5"/>
      <c r="D65" s="5"/>
    </row>
    <row r="66" spans="1:21" s="164" customFormat="1" ht="27.75" customHeight="1" x14ac:dyDescent="0.3">
      <c r="A66" s="95">
        <v>16</v>
      </c>
      <c r="B66" s="130" t="s">
        <v>510</v>
      </c>
      <c r="C66" s="144">
        <v>1</v>
      </c>
      <c r="D66" s="144"/>
      <c r="E66" s="116" t="s">
        <v>798</v>
      </c>
      <c r="F66" s="94">
        <v>925</v>
      </c>
      <c r="G66" s="101">
        <v>17098</v>
      </c>
      <c r="H66" s="117"/>
      <c r="I66" s="118"/>
      <c r="J66" s="118">
        <v>5000</v>
      </c>
      <c r="K66" s="119">
        <f>G66+J66</f>
        <v>22098</v>
      </c>
      <c r="L66" s="120"/>
      <c r="M66" s="121"/>
      <c r="N66" s="121"/>
      <c r="O66" s="121"/>
      <c r="P66" s="98"/>
      <c r="Q66" s="122"/>
      <c r="R66" s="118"/>
      <c r="S66" s="163">
        <f>SUM(P66:P66,R66:R66)</f>
        <v>0</v>
      </c>
      <c r="T66" s="720">
        <f>K66-S66</f>
        <v>22098</v>
      </c>
      <c r="U66" s="720"/>
    </row>
    <row r="67" spans="1:21" ht="25.5" customHeight="1" x14ac:dyDescent="0.3">
      <c r="B67" s="83">
        <v>44403</v>
      </c>
    </row>
    <row r="68" spans="1:21" ht="25.5" customHeight="1" x14ac:dyDescent="0.3">
      <c r="B68" s="83">
        <v>44491</v>
      </c>
    </row>
    <row r="69" spans="1:21" s="40" customFormat="1" ht="27" customHeight="1" x14ac:dyDescent="0.35">
      <c r="A69" s="62"/>
      <c r="B69" s="85"/>
      <c r="C69" s="86"/>
      <c r="D69" s="86"/>
      <c r="E69" s="33"/>
      <c r="F69" s="32"/>
      <c r="G69" s="34"/>
      <c r="H69" s="35"/>
      <c r="I69" s="34"/>
      <c r="J69" s="34"/>
      <c r="K69" s="64"/>
      <c r="L69" s="36"/>
      <c r="M69" s="37"/>
      <c r="N69" s="37"/>
      <c r="O69" s="37"/>
      <c r="P69" s="38"/>
      <c r="Q69" s="21"/>
      <c r="R69" s="34"/>
      <c r="S69" s="39"/>
      <c r="T69" s="73"/>
      <c r="U69" s="73"/>
    </row>
    <row r="70" spans="1:21" s="68" customFormat="1" ht="25.5" customHeight="1" x14ac:dyDescent="0.35">
      <c r="A70" s="62"/>
      <c r="B70" s="83">
        <v>44419</v>
      </c>
      <c r="C70" s="86"/>
      <c r="D70" s="86"/>
      <c r="E70" s="63"/>
      <c r="F70" s="62"/>
      <c r="G70" s="60"/>
      <c r="H70" s="71"/>
      <c r="I70" s="60"/>
      <c r="J70" s="60"/>
      <c r="K70" s="64"/>
      <c r="L70" s="65"/>
      <c r="M70" s="66"/>
      <c r="N70" s="66"/>
      <c r="O70" s="66"/>
      <c r="P70" s="67"/>
      <c r="Q70" s="72"/>
      <c r="R70" s="60"/>
      <c r="S70" s="69"/>
      <c r="T70" s="74"/>
      <c r="U70" s="74"/>
    </row>
    <row r="71" spans="1:21" s="68" customFormat="1" ht="25.5" customHeight="1" x14ac:dyDescent="0.35">
      <c r="A71" s="62"/>
      <c r="B71" s="83">
        <v>44484</v>
      </c>
      <c r="C71" s="86"/>
      <c r="D71" s="86"/>
      <c r="E71" s="63"/>
      <c r="F71" s="62"/>
      <c r="G71" s="60"/>
      <c r="H71" s="71"/>
      <c r="I71" s="60"/>
      <c r="J71" s="60"/>
      <c r="K71" s="64"/>
      <c r="L71" s="65"/>
      <c r="M71" s="66"/>
      <c r="N71" s="66"/>
      <c r="O71" s="66"/>
      <c r="P71" s="67"/>
      <c r="Q71" s="61"/>
      <c r="R71" s="60"/>
      <c r="S71" s="69"/>
      <c r="T71" s="74"/>
      <c r="U71" s="74"/>
    </row>
    <row r="72" spans="1:21" s="68" customFormat="1" ht="27" customHeight="1" x14ac:dyDescent="0.35">
      <c r="A72" s="62"/>
      <c r="B72" s="85"/>
      <c r="C72" s="86"/>
      <c r="D72" s="86"/>
      <c r="E72" s="63"/>
      <c r="F72" s="62"/>
      <c r="G72" s="60"/>
      <c r="H72" s="71"/>
      <c r="I72" s="60"/>
      <c r="J72" s="60"/>
      <c r="K72" s="64"/>
      <c r="L72" s="65"/>
      <c r="M72" s="66"/>
      <c r="N72" s="66"/>
      <c r="O72" s="66"/>
      <c r="P72" s="67"/>
      <c r="Q72" s="61"/>
      <c r="R72" s="60"/>
      <c r="S72" s="69"/>
      <c r="T72" s="627"/>
      <c r="U72" s="627"/>
    </row>
  </sheetData>
  <mergeCells count="79">
    <mergeCell ref="A64:B64"/>
    <mergeCell ref="G64:J64"/>
    <mergeCell ref="T72:U72"/>
    <mergeCell ref="W57:W62"/>
    <mergeCell ref="B58:F58"/>
    <mergeCell ref="H58:L59"/>
    <mergeCell ref="A62:B62"/>
    <mergeCell ref="A63:B63"/>
    <mergeCell ref="G63:J63"/>
    <mergeCell ref="T66:U66"/>
    <mergeCell ref="T49:U49"/>
    <mergeCell ref="Q56:S56"/>
    <mergeCell ref="T50:U50"/>
    <mergeCell ref="R52:U52"/>
    <mergeCell ref="A54:B54"/>
    <mergeCell ref="G54:J54"/>
    <mergeCell ref="Q54:S54"/>
    <mergeCell ref="A55:B55"/>
    <mergeCell ref="G55:J55"/>
    <mergeCell ref="Q55:S55"/>
    <mergeCell ref="A56:B56"/>
    <mergeCell ref="G56:J56"/>
    <mergeCell ref="T46:U46"/>
    <mergeCell ref="T47:U47"/>
    <mergeCell ref="T48:U48"/>
    <mergeCell ref="T40:U40"/>
    <mergeCell ref="T41:U41"/>
    <mergeCell ref="T43:U43"/>
    <mergeCell ref="T44:U44"/>
    <mergeCell ref="T45:U45"/>
    <mergeCell ref="T42:U42"/>
    <mergeCell ref="T39:U39"/>
    <mergeCell ref="T26:U26"/>
    <mergeCell ref="T27:U27"/>
    <mergeCell ref="T29:U29"/>
    <mergeCell ref="T30:U30"/>
    <mergeCell ref="T31:U31"/>
    <mergeCell ref="T33:U33"/>
    <mergeCell ref="T34:U34"/>
    <mergeCell ref="T35:U35"/>
    <mergeCell ref="T37:U37"/>
    <mergeCell ref="T38:U38"/>
    <mergeCell ref="T28:U28"/>
    <mergeCell ref="T32:U32"/>
    <mergeCell ref="T36:U36"/>
    <mergeCell ref="L13:L14"/>
    <mergeCell ref="T25:U25"/>
    <mergeCell ref="Q13:Q14"/>
    <mergeCell ref="S13:S14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G13:G14"/>
    <mergeCell ref="H13:H14"/>
    <mergeCell ref="I13:I14"/>
    <mergeCell ref="J13:J14"/>
    <mergeCell ref="K13:K14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6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67"/>
  <sheetViews>
    <sheetView view="pageBreakPreview" topLeftCell="A37" zoomScaleNormal="85" zoomScaleSheetLayoutView="100" workbookViewId="0">
      <pane xSplit="2" topLeftCell="T1" activePane="topRight" state="frozen"/>
      <selection pane="topRight" activeCell="B18" sqref="B18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ht="4.5" customHeight="1" x14ac:dyDescent="0.3">
      <c r="A15" s="108"/>
      <c r="B15" s="109"/>
      <c r="C15" s="109"/>
      <c r="D15" s="109"/>
      <c r="E15" s="109"/>
      <c r="F15" s="108"/>
      <c r="G15" s="108"/>
      <c r="H15" s="110"/>
      <c r="I15" s="108"/>
      <c r="J15" s="109"/>
      <c r="K15" s="108"/>
      <c r="L15" s="111"/>
      <c r="M15" s="112"/>
      <c r="N15" s="112"/>
      <c r="O15" s="112"/>
      <c r="P15" s="112"/>
      <c r="Q15" s="113"/>
      <c r="R15" s="109"/>
      <c r="S15" s="108"/>
      <c r="T15" s="108"/>
      <c r="U15" s="108"/>
      <c r="V15" s="109"/>
      <c r="W15" s="2"/>
    </row>
    <row r="16" spans="1:23" s="164" customFormat="1" ht="27" customHeight="1" x14ac:dyDescent="0.3">
      <c r="A16" s="95">
        <v>1</v>
      </c>
      <c r="B16" s="130" t="s">
        <v>207</v>
      </c>
      <c r="C16" s="144">
        <v>1</v>
      </c>
      <c r="D16" s="144"/>
      <c r="E16" s="116" t="s">
        <v>737</v>
      </c>
      <c r="F16" s="94">
        <v>183</v>
      </c>
      <c r="G16" s="141">
        <v>12811</v>
      </c>
      <c r="H16" s="117"/>
      <c r="I16" s="118"/>
      <c r="J16" s="118">
        <v>5000</v>
      </c>
      <c r="K16" s="119">
        <f>G16+J16</f>
        <v>17811</v>
      </c>
      <c r="L16" s="120"/>
      <c r="M16" s="121"/>
      <c r="N16" s="121"/>
      <c r="O16" s="121"/>
      <c r="P16" s="98"/>
      <c r="Q16" s="122"/>
      <c r="R16" s="118"/>
      <c r="S16" s="163">
        <f t="shared" ref="S16" si="0">SUM(P16:P16,R16:R16)</f>
        <v>0</v>
      </c>
      <c r="T16" s="720">
        <f t="shared" ref="T16:T19" si="1">K16-S16</f>
        <v>17811</v>
      </c>
      <c r="U16" s="720"/>
    </row>
    <row r="17" spans="1:21" s="166" customFormat="1" ht="27" customHeight="1" x14ac:dyDescent="0.3">
      <c r="A17" s="95">
        <v>2</v>
      </c>
      <c r="B17" s="130" t="s">
        <v>208</v>
      </c>
      <c r="C17" s="144"/>
      <c r="D17" s="144">
        <v>1</v>
      </c>
      <c r="E17" s="116" t="s">
        <v>737</v>
      </c>
      <c r="F17" s="94">
        <v>333</v>
      </c>
      <c r="G17" s="141">
        <v>12811</v>
      </c>
      <c r="H17" s="124"/>
      <c r="I17" s="125"/>
      <c r="J17" s="118">
        <v>5000</v>
      </c>
      <c r="K17" s="119">
        <f t="shared" ref="K17:K46" si="2">G17+J17</f>
        <v>17811</v>
      </c>
      <c r="L17" s="126"/>
      <c r="M17" s="127"/>
      <c r="N17" s="127"/>
      <c r="O17" s="127"/>
      <c r="P17" s="99"/>
      <c r="Q17" s="128"/>
      <c r="R17" s="125"/>
      <c r="S17" s="165">
        <f>SUM(P17:P17,R17:R17)</f>
        <v>0</v>
      </c>
      <c r="T17" s="728">
        <f t="shared" si="1"/>
        <v>17811</v>
      </c>
      <c r="U17" s="728"/>
    </row>
    <row r="18" spans="1:21" s="166" customFormat="1" ht="27" customHeight="1" x14ac:dyDescent="0.3">
      <c r="A18" s="95">
        <v>3</v>
      </c>
      <c r="B18" s="130" t="s">
        <v>209</v>
      </c>
      <c r="C18" s="144">
        <v>1</v>
      </c>
      <c r="D18" s="144"/>
      <c r="E18" s="116" t="s">
        <v>737</v>
      </c>
      <c r="F18" s="94">
        <v>98</v>
      </c>
      <c r="G18" s="142">
        <v>12811</v>
      </c>
      <c r="H18" s="124"/>
      <c r="I18" s="125"/>
      <c r="J18" s="118">
        <v>5000</v>
      </c>
      <c r="K18" s="119">
        <f t="shared" si="2"/>
        <v>17811</v>
      </c>
      <c r="L18" s="126"/>
      <c r="M18" s="127"/>
      <c r="N18" s="127"/>
      <c r="O18" s="127"/>
      <c r="P18" s="99"/>
      <c r="Q18" s="128"/>
      <c r="R18" s="125"/>
      <c r="S18" s="165">
        <f t="shared" ref="S18:S19" si="3">SUM(P18:P18,R18:R18)</f>
        <v>0</v>
      </c>
      <c r="T18" s="728">
        <f t="shared" si="1"/>
        <v>17811</v>
      </c>
      <c r="U18" s="728"/>
    </row>
    <row r="19" spans="1:21" s="164" customFormat="1" ht="27" customHeight="1" x14ac:dyDescent="0.3">
      <c r="A19" s="95">
        <v>4</v>
      </c>
      <c r="B19" s="130" t="s">
        <v>210</v>
      </c>
      <c r="C19" s="144">
        <v>1</v>
      </c>
      <c r="D19" s="144"/>
      <c r="E19" s="116" t="s">
        <v>650</v>
      </c>
      <c r="F19" s="94">
        <v>1181</v>
      </c>
      <c r="G19" s="141">
        <v>13494</v>
      </c>
      <c r="H19" s="117"/>
      <c r="I19" s="118"/>
      <c r="J19" s="118">
        <v>5000</v>
      </c>
      <c r="K19" s="119">
        <f t="shared" si="2"/>
        <v>18494</v>
      </c>
      <c r="L19" s="120"/>
      <c r="M19" s="121"/>
      <c r="N19" s="121"/>
      <c r="O19" s="121"/>
      <c r="P19" s="98"/>
      <c r="Q19" s="122"/>
      <c r="R19" s="118"/>
      <c r="S19" s="163">
        <f t="shared" si="3"/>
        <v>0</v>
      </c>
      <c r="T19" s="720">
        <f t="shared" si="1"/>
        <v>18494</v>
      </c>
      <c r="U19" s="720"/>
    </row>
    <row r="20" spans="1:21" s="164" customFormat="1" ht="27" customHeight="1" x14ac:dyDescent="0.3">
      <c r="A20" s="95">
        <v>5</v>
      </c>
      <c r="B20" s="130" t="s">
        <v>211</v>
      </c>
      <c r="C20" s="144">
        <v>1</v>
      </c>
      <c r="D20" s="144"/>
      <c r="E20" s="116" t="s">
        <v>738</v>
      </c>
      <c r="F20" s="94">
        <v>885</v>
      </c>
      <c r="G20" s="142">
        <v>13494</v>
      </c>
      <c r="H20" s="117"/>
      <c r="I20" s="118"/>
      <c r="J20" s="118">
        <v>5000</v>
      </c>
      <c r="K20" s="119">
        <f t="shared" si="2"/>
        <v>18494</v>
      </c>
      <c r="L20" s="120"/>
      <c r="M20" s="121"/>
      <c r="N20" s="121"/>
      <c r="O20" s="121"/>
      <c r="P20" s="98"/>
      <c r="Q20" s="122"/>
      <c r="R20" s="118"/>
      <c r="S20" s="163">
        <f>SUM(P20:P20,R20:R20)</f>
        <v>0</v>
      </c>
      <c r="T20" s="720">
        <f>K20-S20</f>
        <v>18494</v>
      </c>
      <c r="U20" s="720"/>
    </row>
    <row r="21" spans="1:21" s="164" customFormat="1" ht="27" customHeight="1" x14ac:dyDescent="0.3">
      <c r="A21" s="95">
        <v>6</v>
      </c>
      <c r="B21" s="130" t="s">
        <v>212</v>
      </c>
      <c r="C21" s="144"/>
      <c r="D21" s="144">
        <v>1</v>
      </c>
      <c r="E21" s="116" t="s">
        <v>737</v>
      </c>
      <c r="F21" s="94">
        <v>289</v>
      </c>
      <c r="G21" s="142">
        <v>12811</v>
      </c>
      <c r="H21" s="117"/>
      <c r="I21" s="118"/>
      <c r="J21" s="118">
        <v>5000</v>
      </c>
      <c r="K21" s="119">
        <f t="shared" si="2"/>
        <v>17811</v>
      </c>
      <c r="L21" s="120"/>
      <c r="M21" s="121"/>
      <c r="N21" s="121"/>
      <c r="O21" s="121"/>
      <c r="P21" s="98"/>
      <c r="Q21" s="131"/>
      <c r="R21" s="118"/>
      <c r="S21" s="163">
        <f>SUM(P21:P21,R21:R21)</f>
        <v>0</v>
      </c>
      <c r="T21" s="720">
        <f t="shared" ref="T21:T34" si="4">K21-S21</f>
        <v>17811</v>
      </c>
      <c r="U21" s="720"/>
    </row>
    <row r="22" spans="1:21" s="164" customFormat="1" ht="27" customHeight="1" x14ac:dyDescent="0.3">
      <c r="A22" s="95">
        <v>7</v>
      </c>
      <c r="B22" s="130" t="s">
        <v>213</v>
      </c>
      <c r="C22" s="144">
        <v>1</v>
      </c>
      <c r="D22" s="144"/>
      <c r="E22" s="116" t="s">
        <v>739</v>
      </c>
      <c r="F22" s="94">
        <v>89</v>
      </c>
      <c r="G22" s="141">
        <v>20648</v>
      </c>
      <c r="H22" s="117"/>
      <c r="I22" s="118"/>
      <c r="J22" s="118">
        <v>5000</v>
      </c>
      <c r="K22" s="119">
        <f t="shared" si="2"/>
        <v>25648</v>
      </c>
      <c r="L22" s="120"/>
      <c r="M22" s="121"/>
      <c r="N22" s="121"/>
      <c r="O22" s="121"/>
      <c r="P22" s="98"/>
      <c r="Q22" s="122"/>
      <c r="R22" s="118"/>
      <c r="S22" s="163">
        <f>SUM(P22:P22,R22:R22)</f>
        <v>0</v>
      </c>
      <c r="T22" s="720">
        <f>K22-S22</f>
        <v>25648</v>
      </c>
      <c r="U22" s="720"/>
    </row>
    <row r="23" spans="1:21" s="164" customFormat="1" ht="27" customHeight="1" x14ac:dyDescent="0.3">
      <c r="A23" s="95">
        <v>8</v>
      </c>
      <c r="B23" s="521" t="s">
        <v>214</v>
      </c>
      <c r="C23" s="144">
        <v>1</v>
      </c>
      <c r="D23" s="144"/>
      <c r="E23" s="116" t="s">
        <v>650</v>
      </c>
      <c r="F23" s="94">
        <v>520</v>
      </c>
      <c r="G23" s="141">
        <v>13494</v>
      </c>
      <c r="H23" s="117"/>
      <c r="I23" s="118"/>
      <c r="J23" s="118">
        <v>5000</v>
      </c>
      <c r="K23" s="119">
        <f t="shared" si="2"/>
        <v>18494</v>
      </c>
      <c r="L23" s="120"/>
      <c r="M23" s="121"/>
      <c r="N23" s="121"/>
      <c r="O23" s="121"/>
      <c r="P23" s="98"/>
      <c r="Q23" s="131"/>
      <c r="R23" s="118"/>
      <c r="S23" s="163">
        <f t="shared" ref="S23:S24" si="5">SUM(P23:P23,R23:R23)</f>
        <v>0</v>
      </c>
      <c r="T23" s="720">
        <f t="shared" si="4"/>
        <v>18494</v>
      </c>
      <c r="U23" s="720"/>
    </row>
    <row r="24" spans="1:21" s="166" customFormat="1" ht="27" customHeight="1" x14ac:dyDescent="0.3">
      <c r="A24" s="95">
        <v>9</v>
      </c>
      <c r="B24" s="130" t="s">
        <v>215</v>
      </c>
      <c r="C24" s="144">
        <v>1</v>
      </c>
      <c r="D24" s="144"/>
      <c r="E24" s="116" t="s">
        <v>650</v>
      </c>
      <c r="F24" s="94">
        <v>99</v>
      </c>
      <c r="G24" s="142">
        <v>13494</v>
      </c>
      <c r="H24" s="124"/>
      <c r="I24" s="125"/>
      <c r="J24" s="118">
        <v>5000</v>
      </c>
      <c r="K24" s="119">
        <f t="shared" si="2"/>
        <v>18494</v>
      </c>
      <c r="L24" s="126"/>
      <c r="M24" s="127"/>
      <c r="N24" s="127"/>
      <c r="O24" s="127"/>
      <c r="P24" s="99"/>
      <c r="Q24" s="128"/>
      <c r="R24" s="125"/>
      <c r="S24" s="165">
        <f t="shared" si="5"/>
        <v>0</v>
      </c>
      <c r="T24" s="728">
        <f t="shared" si="4"/>
        <v>18494</v>
      </c>
      <c r="U24" s="728"/>
    </row>
    <row r="25" spans="1:21" s="166" customFormat="1" ht="27" customHeight="1" x14ac:dyDescent="0.3">
      <c r="A25" s="95">
        <v>10</v>
      </c>
      <c r="B25" s="130" t="s">
        <v>216</v>
      </c>
      <c r="C25" s="144"/>
      <c r="D25" s="144">
        <v>1</v>
      </c>
      <c r="E25" s="116" t="s">
        <v>740</v>
      </c>
      <c r="F25" s="94">
        <v>148</v>
      </c>
      <c r="G25" s="142">
        <v>31928</v>
      </c>
      <c r="H25" s="124"/>
      <c r="I25" s="125"/>
      <c r="J25" s="118">
        <v>5000</v>
      </c>
      <c r="K25" s="119">
        <f t="shared" si="2"/>
        <v>36928</v>
      </c>
      <c r="L25" s="126"/>
      <c r="M25" s="127"/>
      <c r="N25" s="127"/>
      <c r="O25" s="127"/>
      <c r="P25" s="99"/>
      <c r="Q25" s="128"/>
      <c r="R25" s="125"/>
      <c r="S25" s="165">
        <f>SUM(P25:P25,R25:R25)</f>
        <v>0</v>
      </c>
      <c r="T25" s="728">
        <f t="shared" si="4"/>
        <v>36928</v>
      </c>
      <c r="U25" s="728"/>
    </row>
    <row r="26" spans="1:21" s="164" customFormat="1" ht="27" customHeight="1" x14ac:dyDescent="0.3">
      <c r="A26" s="95">
        <v>11</v>
      </c>
      <c r="B26" s="130" t="s">
        <v>217</v>
      </c>
      <c r="C26" s="144">
        <v>1</v>
      </c>
      <c r="D26" s="144"/>
      <c r="E26" s="116" t="s">
        <v>737</v>
      </c>
      <c r="F26" s="94">
        <v>101</v>
      </c>
      <c r="G26" s="142">
        <v>12811</v>
      </c>
      <c r="H26" s="117"/>
      <c r="I26" s="118"/>
      <c r="J26" s="118">
        <v>5000</v>
      </c>
      <c r="K26" s="119">
        <f t="shared" si="2"/>
        <v>17811</v>
      </c>
      <c r="L26" s="120"/>
      <c r="M26" s="121"/>
      <c r="N26" s="121"/>
      <c r="O26" s="121"/>
      <c r="P26" s="98"/>
      <c r="Q26" s="131"/>
      <c r="R26" s="118"/>
      <c r="S26" s="163">
        <f t="shared" ref="S26:S27" si="6">SUM(P26:P26,R26:R26)</f>
        <v>0</v>
      </c>
      <c r="T26" s="720">
        <f t="shared" si="4"/>
        <v>17811</v>
      </c>
      <c r="U26" s="720"/>
    </row>
    <row r="27" spans="1:21" s="166" customFormat="1" ht="27" customHeight="1" x14ac:dyDescent="0.3">
      <c r="A27" s="95">
        <v>12</v>
      </c>
      <c r="B27" s="130" t="s">
        <v>218</v>
      </c>
      <c r="C27" s="144">
        <v>1</v>
      </c>
      <c r="D27" s="144"/>
      <c r="E27" s="116" t="s">
        <v>741</v>
      </c>
      <c r="F27" s="94">
        <v>384</v>
      </c>
      <c r="G27" s="141">
        <v>22895</v>
      </c>
      <c r="H27" s="124"/>
      <c r="I27" s="125"/>
      <c r="J27" s="118">
        <v>5000</v>
      </c>
      <c r="K27" s="119">
        <f t="shared" si="2"/>
        <v>27895</v>
      </c>
      <c r="L27" s="126"/>
      <c r="M27" s="127"/>
      <c r="N27" s="127"/>
      <c r="O27" s="127"/>
      <c r="P27" s="99"/>
      <c r="Q27" s="128"/>
      <c r="R27" s="125"/>
      <c r="S27" s="165">
        <f t="shared" si="6"/>
        <v>0</v>
      </c>
      <c r="T27" s="728">
        <f t="shared" si="4"/>
        <v>27895</v>
      </c>
      <c r="U27" s="728"/>
    </row>
    <row r="28" spans="1:21" s="166" customFormat="1" ht="27" customHeight="1" x14ac:dyDescent="0.3">
      <c r="A28" s="95">
        <v>13</v>
      </c>
      <c r="B28" s="130" t="s">
        <v>219</v>
      </c>
      <c r="C28" s="144">
        <v>1</v>
      </c>
      <c r="D28" s="144"/>
      <c r="E28" s="116" t="s">
        <v>742</v>
      </c>
      <c r="F28" s="94">
        <v>1877</v>
      </c>
      <c r="G28" s="141">
        <v>31587</v>
      </c>
      <c r="H28" s="124"/>
      <c r="I28" s="125"/>
      <c r="J28" s="118">
        <v>5000</v>
      </c>
      <c r="K28" s="119">
        <f t="shared" si="2"/>
        <v>36587</v>
      </c>
      <c r="L28" s="126"/>
      <c r="M28" s="127"/>
      <c r="N28" s="127"/>
      <c r="O28" s="127"/>
      <c r="P28" s="99"/>
      <c r="Q28" s="128"/>
      <c r="R28" s="125"/>
      <c r="S28" s="165">
        <f>SUM(P28:P28,R28:R28)</f>
        <v>0</v>
      </c>
      <c r="T28" s="728">
        <f t="shared" si="4"/>
        <v>36587</v>
      </c>
      <c r="U28" s="728"/>
    </row>
    <row r="29" spans="1:21" s="164" customFormat="1" ht="27" customHeight="1" x14ac:dyDescent="0.3">
      <c r="A29" s="95">
        <v>14</v>
      </c>
      <c r="B29" s="130" t="s">
        <v>220</v>
      </c>
      <c r="C29" s="144"/>
      <c r="D29" s="144">
        <v>1</v>
      </c>
      <c r="E29" s="116" t="s">
        <v>737</v>
      </c>
      <c r="F29" s="94">
        <v>504</v>
      </c>
      <c r="G29" s="141">
        <v>12811</v>
      </c>
      <c r="H29" s="117"/>
      <c r="I29" s="118"/>
      <c r="J29" s="118">
        <v>5000</v>
      </c>
      <c r="K29" s="119">
        <f t="shared" si="2"/>
        <v>17811</v>
      </c>
      <c r="L29" s="120"/>
      <c r="M29" s="121"/>
      <c r="N29" s="121"/>
      <c r="O29" s="121"/>
      <c r="P29" s="98"/>
      <c r="Q29" s="131"/>
      <c r="R29" s="118"/>
      <c r="S29" s="163">
        <f t="shared" ref="S29:S31" si="7">SUM(P29:P29,R29:R29)</f>
        <v>0</v>
      </c>
      <c r="T29" s="720">
        <f t="shared" si="4"/>
        <v>17811</v>
      </c>
      <c r="U29" s="720"/>
    </row>
    <row r="30" spans="1:21" s="166" customFormat="1" ht="27" customHeight="1" x14ac:dyDescent="0.3">
      <c r="A30" s="95">
        <v>15</v>
      </c>
      <c r="B30" s="130" t="s">
        <v>221</v>
      </c>
      <c r="C30" s="144">
        <v>1</v>
      </c>
      <c r="D30" s="144"/>
      <c r="E30" s="116" t="s">
        <v>743</v>
      </c>
      <c r="F30" s="94">
        <v>83</v>
      </c>
      <c r="G30" s="141">
        <v>15189</v>
      </c>
      <c r="H30" s="124"/>
      <c r="I30" s="125"/>
      <c r="J30" s="118">
        <v>5000</v>
      </c>
      <c r="K30" s="119">
        <f t="shared" si="2"/>
        <v>20189</v>
      </c>
      <c r="L30" s="126"/>
      <c r="M30" s="127"/>
      <c r="N30" s="127"/>
      <c r="O30" s="127"/>
      <c r="P30" s="99"/>
      <c r="Q30" s="128"/>
      <c r="R30" s="125"/>
      <c r="S30" s="165">
        <f t="shared" si="7"/>
        <v>0</v>
      </c>
      <c r="T30" s="728">
        <f t="shared" si="4"/>
        <v>20189</v>
      </c>
      <c r="U30" s="728"/>
    </row>
    <row r="31" spans="1:21" s="164" customFormat="1" ht="27" customHeight="1" x14ac:dyDescent="0.3">
      <c r="A31" s="95">
        <v>16</v>
      </c>
      <c r="B31" s="130" t="s">
        <v>222</v>
      </c>
      <c r="C31" s="144">
        <v>1</v>
      </c>
      <c r="D31" s="144"/>
      <c r="E31" s="116" t="s">
        <v>737</v>
      </c>
      <c r="F31" s="94">
        <v>172</v>
      </c>
      <c r="G31" s="142">
        <v>12811</v>
      </c>
      <c r="H31" s="117"/>
      <c r="I31" s="118"/>
      <c r="J31" s="118">
        <v>5000</v>
      </c>
      <c r="K31" s="119">
        <f t="shared" si="2"/>
        <v>17811</v>
      </c>
      <c r="L31" s="120"/>
      <c r="M31" s="121"/>
      <c r="N31" s="121"/>
      <c r="O31" s="121"/>
      <c r="P31" s="98"/>
      <c r="Q31" s="122"/>
      <c r="R31" s="118"/>
      <c r="S31" s="163">
        <f t="shared" si="7"/>
        <v>0</v>
      </c>
      <c r="T31" s="720">
        <f t="shared" si="4"/>
        <v>17811</v>
      </c>
      <c r="U31" s="720"/>
    </row>
    <row r="32" spans="1:21" s="164" customFormat="1" ht="27" customHeight="1" x14ac:dyDescent="0.3">
      <c r="A32" s="95">
        <v>17</v>
      </c>
      <c r="B32" s="130" t="s">
        <v>224</v>
      </c>
      <c r="C32" s="144">
        <v>1</v>
      </c>
      <c r="D32" s="144"/>
      <c r="E32" s="116" t="s">
        <v>737</v>
      </c>
      <c r="F32" s="94">
        <v>386</v>
      </c>
      <c r="G32" s="142">
        <v>12811</v>
      </c>
      <c r="H32" s="117"/>
      <c r="I32" s="118"/>
      <c r="J32" s="118">
        <v>5000</v>
      </c>
      <c r="K32" s="119">
        <f t="shared" si="2"/>
        <v>17811</v>
      </c>
      <c r="L32" s="120"/>
      <c r="M32" s="121"/>
      <c r="N32" s="121"/>
      <c r="O32" s="121"/>
      <c r="P32" s="98"/>
      <c r="Q32" s="122"/>
      <c r="R32" s="118"/>
      <c r="S32" s="163">
        <f t="shared" ref="S32:S34" si="8">SUM(P32:P32,R32:R32)</f>
        <v>0</v>
      </c>
      <c r="T32" s="720">
        <f t="shared" si="4"/>
        <v>17811</v>
      </c>
      <c r="U32" s="720"/>
    </row>
    <row r="33" spans="1:22" s="166" customFormat="1" ht="27" customHeight="1" x14ac:dyDescent="0.3">
      <c r="A33" s="95">
        <v>18</v>
      </c>
      <c r="B33" s="130" t="s">
        <v>225</v>
      </c>
      <c r="C33" s="144"/>
      <c r="D33" s="144">
        <v>1</v>
      </c>
      <c r="E33" s="116" t="s">
        <v>737</v>
      </c>
      <c r="F33" s="94">
        <v>290</v>
      </c>
      <c r="G33" s="142">
        <v>12811</v>
      </c>
      <c r="H33" s="124"/>
      <c r="I33" s="125"/>
      <c r="J33" s="118">
        <v>5000</v>
      </c>
      <c r="K33" s="119">
        <f t="shared" si="2"/>
        <v>17811</v>
      </c>
      <c r="L33" s="126"/>
      <c r="M33" s="127"/>
      <c r="N33" s="127"/>
      <c r="O33" s="127"/>
      <c r="P33" s="99"/>
      <c r="Q33" s="128"/>
      <c r="R33" s="125"/>
      <c r="S33" s="165">
        <f t="shared" si="8"/>
        <v>0</v>
      </c>
      <c r="T33" s="728">
        <f t="shared" si="4"/>
        <v>17811</v>
      </c>
      <c r="U33" s="728"/>
    </row>
    <row r="34" spans="1:22" s="164" customFormat="1" ht="27" customHeight="1" x14ac:dyDescent="0.3">
      <c r="A34" s="95">
        <v>19</v>
      </c>
      <c r="B34" s="130" t="s">
        <v>226</v>
      </c>
      <c r="C34" s="144">
        <v>1</v>
      </c>
      <c r="D34" s="144"/>
      <c r="E34" s="116" t="s">
        <v>650</v>
      </c>
      <c r="F34" s="94">
        <v>152</v>
      </c>
      <c r="G34" s="142">
        <v>13913</v>
      </c>
      <c r="H34" s="117"/>
      <c r="I34" s="118"/>
      <c r="J34" s="118">
        <v>5000</v>
      </c>
      <c r="K34" s="119">
        <f t="shared" si="2"/>
        <v>18913</v>
      </c>
      <c r="L34" s="120"/>
      <c r="M34" s="121"/>
      <c r="N34" s="121"/>
      <c r="O34" s="121"/>
      <c r="P34" s="98"/>
      <c r="Q34" s="122"/>
      <c r="R34" s="118"/>
      <c r="S34" s="163">
        <f t="shared" si="8"/>
        <v>0</v>
      </c>
      <c r="T34" s="720">
        <f t="shared" si="4"/>
        <v>18913</v>
      </c>
      <c r="U34" s="720"/>
    </row>
    <row r="35" spans="1:22" s="164" customFormat="1" ht="27" customHeight="1" x14ac:dyDescent="0.3">
      <c r="A35" s="95">
        <v>20</v>
      </c>
      <c r="B35" s="130" t="s">
        <v>227</v>
      </c>
      <c r="C35" s="144">
        <v>1</v>
      </c>
      <c r="D35" s="144"/>
      <c r="E35" s="116" t="s">
        <v>744</v>
      </c>
      <c r="F35" s="94">
        <v>301</v>
      </c>
      <c r="G35" s="141">
        <v>17098</v>
      </c>
      <c r="H35" s="117"/>
      <c r="I35" s="118"/>
      <c r="J35" s="118">
        <v>5000</v>
      </c>
      <c r="K35" s="119">
        <f t="shared" si="2"/>
        <v>22098</v>
      </c>
      <c r="L35" s="120"/>
      <c r="M35" s="121"/>
      <c r="N35" s="121"/>
      <c r="O35" s="121"/>
      <c r="P35" s="98"/>
      <c r="Q35" s="122"/>
      <c r="R35" s="118"/>
      <c r="S35" s="163">
        <f>SUM(P35:P35,R35:R35)</f>
        <v>0</v>
      </c>
      <c r="T35" s="720">
        <f>K35-S35</f>
        <v>22098</v>
      </c>
      <c r="U35" s="720"/>
    </row>
    <row r="36" spans="1:22" s="164" customFormat="1" ht="27" customHeight="1" x14ac:dyDescent="0.3">
      <c r="A36" s="95">
        <v>21</v>
      </c>
      <c r="B36" s="130" t="s">
        <v>228</v>
      </c>
      <c r="C36" s="144">
        <v>1</v>
      </c>
      <c r="D36" s="144"/>
      <c r="E36" s="116" t="s">
        <v>665</v>
      </c>
      <c r="F36" s="94">
        <v>117</v>
      </c>
      <c r="G36" s="141">
        <v>71693</v>
      </c>
      <c r="H36" s="117"/>
      <c r="I36" s="118"/>
      <c r="J36" s="118">
        <v>5000</v>
      </c>
      <c r="K36" s="119">
        <f t="shared" si="2"/>
        <v>76693</v>
      </c>
      <c r="L36" s="120"/>
      <c r="M36" s="121"/>
      <c r="N36" s="121"/>
      <c r="O36" s="121"/>
      <c r="P36" s="98"/>
      <c r="Q36" s="131"/>
      <c r="R36" s="118"/>
      <c r="S36" s="163">
        <f>SUM(P36:P36,R36:R36)</f>
        <v>0</v>
      </c>
      <c r="T36" s="720">
        <f t="shared" ref="T36" si="9">K36-S36</f>
        <v>76693</v>
      </c>
      <c r="U36" s="720"/>
    </row>
    <row r="37" spans="1:22" s="164" customFormat="1" ht="27" customHeight="1" x14ac:dyDescent="0.3">
      <c r="A37" s="95">
        <v>22</v>
      </c>
      <c r="B37" s="130" t="s">
        <v>229</v>
      </c>
      <c r="C37" s="144">
        <v>1</v>
      </c>
      <c r="D37" s="144"/>
      <c r="E37" s="116" t="s">
        <v>745</v>
      </c>
      <c r="F37" s="94">
        <v>60</v>
      </c>
      <c r="G37" s="142">
        <v>41135</v>
      </c>
      <c r="H37" s="117"/>
      <c r="I37" s="118"/>
      <c r="J37" s="118">
        <v>5000</v>
      </c>
      <c r="K37" s="119">
        <f t="shared" si="2"/>
        <v>46135</v>
      </c>
      <c r="L37" s="120"/>
      <c r="M37" s="121"/>
      <c r="N37" s="121"/>
      <c r="O37" s="121"/>
      <c r="P37" s="98"/>
      <c r="Q37" s="122"/>
      <c r="R37" s="118"/>
      <c r="S37" s="163">
        <f>SUM(P37:P37,R37:R37)</f>
        <v>0</v>
      </c>
      <c r="T37" s="720">
        <f>K37-S37</f>
        <v>46135</v>
      </c>
      <c r="U37" s="720"/>
    </row>
    <row r="38" spans="1:22" s="164" customFormat="1" ht="27" customHeight="1" x14ac:dyDescent="0.3">
      <c r="A38" s="95">
        <v>23</v>
      </c>
      <c r="B38" s="130" t="s">
        <v>230</v>
      </c>
      <c r="C38" s="144">
        <v>1</v>
      </c>
      <c r="D38" s="144"/>
      <c r="E38" s="116" t="s">
        <v>745</v>
      </c>
      <c r="F38" s="94">
        <v>288</v>
      </c>
      <c r="G38" s="141">
        <v>41594</v>
      </c>
      <c r="H38" s="117"/>
      <c r="I38" s="118"/>
      <c r="J38" s="118">
        <v>5000</v>
      </c>
      <c r="K38" s="119">
        <f t="shared" si="2"/>
        <v>46594</v>
      </c>
      <c r="L38" s="120"/>
      <c r="M38" s="121"/>
      <c r="N38" s="121"/>
      <c r="O38" s="121"/>
      <c r="P38" s="98"/>
      <c r="Q38" s="131"/>
      <c r="R38" s="118"/>
      <c r="S38" s="163">
        <f t="shared" ref="S38:S39" si="10">SUM(P38:P38,R38:R38)</f>
        <v>0</v>
      </c>
      <c r="T38" s="720">
        <f t="shared" ref="T38:T46" si="11">K38-S38</f>
        <v>46594</v>
      </c>
      <c r="U38" s="720"/>
    </row>
    <row r="39" spans="1:22" s="166" customFormat="1" ht="27" customHeight="1" x14ac:dyDescent="0.3">
      <c r="A39" s="95">
        <v>24</v>
      </c>
      <c r="B39" s="130" t="s">
        <v>231</v>
      </c>
      <c r="C39" s="144">
        <v>1</v>
      </c>
      <c r="D39" s="144"/>
      <c r="E39" s="116" t="s">
        <v>650</v>
      </c>
      <c r="F39" s="94">
        <v>192</v>
      </c>
      <c r="G39" s="141">
        <v>13598</v>
      </c>
      <c r="H39" s="124"/>
      <c r="I39" s="125"/>
      <c r="J39" s="118">
        <v>5000</v>
      </c>
      <c r="K39" s="119">
        <f t="shared" si="2"/>
        <v>18598</v>
      </c>
      <c r="L39" s="126"/>
      <c r="M39" s="127"/>
      <c r="N39" s="127"/>
      <c r="O39" s="127"/>
      <c r="P39" s="99"/>
      <c r="Q39" s="128"/>
      <c r="R39" s="125"/>
      <c r="S39" s="165">
        <f t="shared" si="10"/>
        <v>0</v>
      </c>
      <c r="T39" s="728">
        <f t="shared" si="11"/>
        <v>18598</v>
      </c>
      <c r="U39" s="728"/>
    </row>
    <row r="40" spans="1:22" s="166" customFormat="1" ht="27" customHeight="1" x14ac:dyDescent="0.3">
      <c r="A40" s="95">
        <v>25</v>
      </c>
      <c r="B40" s="130" t="s">
        <v>232</v>
      </c>
      <c r="C40" s="144">
        <v>1</v>
      </c>
      <c r="D40" s="144"/>
      <c r="E40" s="116" t="s">
        <v>743</v>
      </c>
      <c r="F40" s="94">
        <v>322</v>
      </c>
      <c r="G40" s="141">
        <v>15542</v>
      </c>
      <c r="H40" s="124"/>
      <c r="I40" s="125"/>
      <c r="J40" s="118">
        <v>5000</v>
      </c>
      <c r="K40" s="119">
        <f t="shared" si="2"/>
        <v>20542</v>
      </c>
      <c r="L40" s="126"/>
      <c r="M40" s="127"/>
      <c r="N40" s="127"/>
      <c r="O40" s="127"/>
      <c r="P40" s="99"/>
      <c r="Q40" s="128"/>
      <c r="R40" s="125"/>
      <c r="S40" s="165">
        <f>SUM(P40:P40,R40:R40)</f>
        <v>0</v>
      </c>
      <c r="T40" s="728">
        <f t="shared" si="11"/>
        <v>20542</v>
      </c>
      <c r="U40" s="728"/>
    </row>
    <row r="41" spans="1:22" s="164" customFormat="1" ht="27" customHeight="1" x14ac:dyDescent="0.3">
      <c r="A41" s="95">
        <v>26</v>
      </c>
      <c r="B41" s="130" t="s">
        <v>233</v>
      </c>
      <c r="C41" s="144">
        <v>1</v>
      </c>
      <c r="D41" s="144"/>
      <c r="E41" s="116" t="s">
        <v>737</v>
      </c>
      <c r="F41" s="94">
        <v>103</v>
      </c>
      <c r="G41" s="141">
        <v>12811</v>
      </c>
      <c r="H41" s="117"/>
      <c r="I41" s="118"/>
      <c r="J41" s="118">
        <v>5000</v>
      </c>
      <c r="K41" s="119">
        <f t="shared" si="2"/>
        <v>17811</v>
      </c>
      <c r="L41" s="120"/>
      <c r="M41" s="121"/>
      <c r="N41" s="121"/>
      <c r="O41" s="121"/>
      <c r="P41" s="98"/>
      <c r="Q41" s="131"/>
      <c r="R41" s="118"/>
      <c r="S41" s="163">
        <f t="shared" ref="S41:S43" si="12">SUM(P41:P41,R41:R41)</f>
        <v>0</v>
      </c>
      <c r="T41" s="720">
        <f t="shared" si="11"/>
        <v>17811</v>
      </c>
      <c r="U41" s="720"/>
    </row>
    <row r="42" spans="1:22" s="164" customFormat="1" ht="27" customHeight="1" x14ac:dyDescent="0.3">
      <c r="A42" s="95">
        <v>27</v>
      </c>
      <c r="B42" s="130" t="s">
        <v>234</v>
      </c>
      <c r="C42" s="144">
        <v>1</v>
      </c>
      <c r="D42" s="144"/>
      <c r="E42" s="116" t="s">
        <v>737</v>
      </c>
      <c r="F42" s="94">
        <v>257</v>
      </c>
      <c r="G42" s="141">
        <v>12811</v>
      </c>
      <c r="H42" s="117"/>
      <c r="I42" s="118"/>
      <c r="J42" s="118">
        <v>5000</v>
      </c>
      <c r="K42" s="119">
        <f t="shared" si="2"/>
        <v>17811</v>
      </c>
      <c r="L42" s="120"/>
      <c r="M42" s="121"/>
      <c r="N42" s="121"/>
      <c r="O42" s="121"/>
      <c r="P42" s="98"/>
      <c r="Q42" s="131"/>
      <c r="R42" s="118"/>
      <c r="S42" s="163">
        <f t="shared" si="12"/>
        <v>0</v>
      </c>
      <c r="T42" s="720">
        <f t="shared" si="11"/>
        <v>17811</v>
      </c>
      <c r="U42" s="720"/>
    </row>
    <row r="43" spans="1:22" s="166" customFormat="1" ht="27" customHeight="1" x14ac:dyDescent="0.3">
      <c r="A43" s="95">
        <v>28</v>
      </c>
      <c r="B43" s="130" t="s">
        <v>235</v>
      </c>
      <c r="C43" s="144">
        <v>1</v>
      </c>
      <c r="D43" s="144"/>
      <c r="E43" s="116" t="s">
        <v>737</v>
      </c>
      <c r="F43" s="94">
        <v>122</v>
      </c>
      <c r="G43" s="141">
        <v>12811</v>
      </c>
      <c r="H43" s="124"/>
      <c r="I43" s="125"/>
      <c r="J43" s="118">
        <v>5000</v>
      </c>
      <c r="K43" s="119">
        <f t="shared" si="2"/>
        <v>17811</v>
      </c>
      <c r="L43" s="126"/>
      <c r="M43" s="127"/>
      <c r="N43" s="127"/>
      <c r="O43" s="127"/>
      <c r="P43" s="99"/>
      <c r="Q43" s="128"/>
      <c r="R43" s="125"/>
      <c r="S43" s="165">
        <f t="shared" si="12"/>
        <v>0</v>
      </c>
      <c r="T43" s="728">
        <f t="shared" si="11"/>
        <v>17811</v>
      </c>
      <c r="U43" s="728"/>
    </row>
    <row r="44" spans="1:22" s="166" customFormat="1" ht="27" customHeight="1" x14ac:dyDescent="0.3">
      <c r="A44" s="95">
        <v>29</v>
      </c>
      <c r="B44" s="130" t="s">
        <v>236</v>
      </c>
      <c r="C44" s="144">
        <v>1</v>
      </c>
      <c r="D44" s="144"/>
      <c r="E44" s="116" t="s">
        <v>673</v>
      </c>
      <c r="F44" s="94">
        <v>131</v>
      </c>
      <c r="G44" s="141">
        <v>93695</v>
      </c>
      <c r="H44" s="124"/>
      <c r="I44" s="125"/>
      <c r="J44" s="118">
        <v>5000</v>
      </c>
      <c r="K44" s="119">
        <f t="shared" si="2"/>
        <v>98695</v>
      </c>
      <c r="L44" s="126"/>
      <c r="M44" s="127"/>
      <c r="N44" s="127"/>
      <c r="O44" s="127"/>
      <c r="P44" s="99"/>
      <c r="Q44" s="128"/>
      <c r="R44" s="125"/>
      <c r="S44" s="165">
        <f>SUM(P44:P44,R44:R44)</f>
        <v>0</v>
      </c>
      <c r="T44" s="728">
        <f t="shared" si="11"/>
        <v>98695</v>
      </c>
      <c r="U44" s="728"/>
    </row>
    <row r="45" spans="1:22" s="164" customFormat="1" ht="27" customHeight="1" x14ac:dyDescent="0.3">
      <c r="A45" s="95">
        <v>30</v>
      </c>
      <c r="B45" s="130" t="s">
        <v>237</v>
      </c>
      <c r="C45" s="144">
        <v>1</v>
      </c>
      <c r="D45" s="144"/>
      <c r="E45" s="116" t="s">
        <v>737</v>
      </c>
      <c r="F45" s="94">
        <v>286</v>
      </c>
      <c r="G45" s="141">
        <v>12811</v>
      </c>
      <c r="H45" s="117"/>
      <c r="I45" s="118"/>
      <c r="J45" s="118">
        <v>5000</v>
      </c>
      <c r="K45" s="119">
        <f t="shared" si="2"/>
        <v>17811</v>
      </c>
      <c r="L45" s="120"/>
      <c r="M45" s="121"/>
      <c r="N45" s="121"/>
      <c r="O45" s="121"/>
      <c r="P45" s="98"/>
      <c r="Q45" s="131"/>
      <c r="R45" s="118"/>
      <c r="S45" s="163">
        <f t="shared" ref="S45:S46" si="13">SUM(P45:P45,R45:R45)</f>
        <v>0</v>
      </c>
      <c r="T45" s="720">
        <f t="shared" si="11"/>
        <v>17811</v>
      </c>
      <c r="U45" s="720"/>
    </row>
    <row r="46" spans="1:22" s="166" customFormat="1" ht="27" customHeight="1" x14ac:dyDescent="0.3">
      <c r="A46" s="95">
        <v>31</v>
      </c>
      <c r="B46" s="130" t="s">
        <v>238</v>
      </c>
      <c r="C46" s="144">
        <v>1</v>
      </c>
      <c r="D46" s="144"/>
      <c r="E46" s="116" t="s">
        <v>663</v>
      </c>
      <c r="F46" s="94">
        <v>909</v>
      </c>
      <c r="G46" s="141">
        <v>15306</v>
      </c>
      <c r="H46" s="124"/>
      <c r="I46" s="125"/>
      <c r="J46" s="118">
        <v>5000</v>
      </c>
      <c r="K46" s="119">
        <f t="shared" si="2"/>
        <v>20306</v>
      </c>
      <c r="L46" s="126"/>
      <c r="M46" s="127"/>
      <c r="N46" s="127"/>
      <c r="O46" s="127"/>
      <c r="P46" s="99"/>
      <c r="Q46" s="128"/>
      <c r="R46" s="125"/>
      <c r="S46" s="165">
        <f t="shared" si="13"/>
        <v>0</v>
      </c>
      <c r="T46" s="728">
        <f t="shared" si="11"/>
        <v>20306</v>
      </c>
      <c r="U46" s="728"/>
    </row>
    <row r="47" spans="1:22" s="1" customFormat="1" ht="9" customHeight="1" x14ac:dyDescent="0.3">
      <c r="A47" s="10"/>
      <c r="B47" s="41"/>
      <c r="C47" s="42"/>
      <c r="D47" s="42"/>
      <c r="E47" s="41"/>
      <c r="F47" s="42"/>
      <c r="G47" s="43"/>
      <c r="H47" s="44"/>
      <c r="I47" s="43"/>
      <c r="J47" s="43"/>
      <c r="K47" s="43"/>
      <c r="L47" s="6"/>
      <c r="N47" s="45"/>
      <c r="O47" s="45"/>
      <c r="P47" s="43"/>
      <c r="Q47" s="6"/>
      <c r="R47" s="46"/>
      <c r="S47" s="47"/>
      <c r="T47" s="593"/>
      <c r="U47" s="593"/>
      <c r="V47" s="6"/>
    </row>
    <row r="48" spans="1:22" s="1" customFormat="1" ht="24" customHeight="1" thickBot="1" x14ac:dyDescent="0.35">
      <c r="A48" s="10"/>
      <c r="B48" s="41"/>
      <c r="C48" s="48">
        <f>SUM(C16:C47)</f>
        <v>26</v>
      </c>
      <c r="D48" s="48">
        <f>SUM(D16:D47)</f>
        <v>5</v>
      </c>
      <c r="E48" s="41"/>
      <c r="F48" s="134" t="s">
        <v>35</v>
      </c>
      <c r="G48" s="92">
        <f t="shared" ref="G48:S48" si="14">SUM(G16:G47)</f>
        <v>666340</v>
      </c>
      <c r="H48" s="92">
        <f t="shared" si="14"/>
        <v>0</v>
      </c>
      <c r="I48" s="92">
        <f t="shared" si="14"/>
        <v>0</v>
      </c>
      <c r="J48" s="78">
        <f t="shared" si="14"/>
        <v>155000</v>
      </c>
      <c r="K48" s="78">
        <f t="shared" si="14"/>
        <v>821340</v>
      </c>
      <c r="L48" s="78">
        <f t="shared" si="14"/>
        <v>0</v>
      </c>
      <c r="M48" s="78">
        <f t="shared" si="14"/>
        <v>0</v>
      </c>
      <c r="N48" s="78">
        <f t="shared" si="14"/>
        <v>0</v>
      </c>
      <c r="O48" s="78">
        <f t="shared" si="14"/>
        <v>0</v>
      </c>
      <c r="P48" s="78">
        <f t="shared" si="14"/>
        <v>0</v>
      </c>
      <c r="Q48" s="78">
        <f t="shared" si="14"/>
        <v>0</v>
      </c>
      <c r="R48" s="78">
        <f t="shared" si="14"/>
        <v>0</v>
      </c>
      <c r="S48" s="78">
        <f t="shared" si="14"/>
        <v>0</v>
      </c>
      <c r="T48" s="594">
        <f>SUM(T16:U47)</f>
        <v>821340</v>
      </c>
      <c r="U48" s="594"/>
      <c r="V48" s="6"/>
    </row>
    <row r="49" spans="1:23" s="51" customFormat="1" ht="18.75" customHeight="1" thickTop="1" thickBot="1" x14ac:dyDescent="0.35">
      <c r="A49" s="22"/>
      <c r="B49" s="23"/>
      <c r="C49" s="23"/>
      <c r="D49" s="23"/>
      <c r="E49" s="23"/>
      <c r="F49" s="23"/>
      <c r="G49" s="49"/>
      <c r="H49" s="49"/>
      <c r="I49" s="49"/>
      <c r="J49" s="49"/>
      <c r="K49" s="49"/>
      <c r="L49" s="49"/>
      <c r="M49" s="50"/>
      <c r="N49" s="50"/>
      <c r="O49" s="50"/>
      <c r="P49" s="49"/>
      <c r="Q49" s="49"/>
      <c r="R49" s="49"/>
      <c r="S49" s="49"/>
      <c r="T49" s="49"/>
      <c r="U49" s="49"/>
      <c r="V49" s="23"/>
    </row>
    <row r="50" spans="1:23" s="1" customFormat="1" ht="20.25" customHeight="1" thickBot="1" x14ac:dyDescent="0.35">
      <c r="A50" s="9" t="s">
        <v>9</v>
      </c>
      <c r="B50" s="17" t="s">
        <v>17</v>
      </c>
      <c r="C50" s="17"/>
      <c r="D50" s="17"/>
      <c r="E50" s="6"/>
      <c r="F50" s="6"/>
      <c r="G50" s="9" t="s">
        <v>11</v>
      </c>
      <c r="H50" s="7" t="s">
        <v>27</v>
      </c>
      <c r="I50" s="7" t="s">
        <v>63</v>
      </c>
      <c r="K50" s="6"/>
      <c r="L50" s="6"/>
      <c r="M50" s="6"/>
      <c r="N50" s="6"/>
      <c r="O50" s="6"/>
      <c r="P50" s="6"/>
      <c r="Q50" s="9" t="s">
        <v>10</v>
      </c>
      <c r="R50" s="595" t="s">
        <v>68</v>
      </c>
      <c r="S50" s="595"/>
      <c r="T50" s="595"/>
      <c r="U50" s="595"/>
      <c r="V50" s="14"/>
    </row>
    <row r="51" spans="1:23" s="1" customFormat="1" ht="20.25" customHeight="1" x14ac:dyDescent="0.3">
      <c r="A51" s="77"/>
      <c r="B51" s="17"/>
      <c r="C51" s="17"/>
      <c r="D51" s="17"/>
      <c r="E51" s="6"/>
      <c r="F51" s="6"/>
      <c r="G51" s="77"/>
      <c r="H51" s="7"/>
      <c r="K51" s="6"/>
      <c r="L51" s="6"/>
      <c r="M51" s="6"/>
      <c r="N51" s="6"/>
      <c r="O51" s="6"/>
      <c r="P51" s="6"/>
      <c r="Q51" s="77"/>
      <c r="R51" s="75"/>
      <c r="S51" s="75"/>
      <c r="T51" s="75"/>
      <c r="U51" s="75"/>
      <c r="V51" s="14"/>
    </row>
    <row r="52" spans="1:23" s="1" customFormat="1" ht="20.25" customHeight="1" x14ac:dyDescent="0.3">
      <c r="A52" s="596" t="s">
        <v>71</v>
      </c>
      <c r="B52" s="596"/>
      <c r="C52" s="30"/>
      <c r="D52" s="30"/>
      <c r="E52" s="55"/>
      <c r="F52" s="7"/>
      <c r="G52" s="596" t="s">
        <v>45</v>
      </c>
      <c r="H52" s="596"/>
      <c r="I52" s="596"/>
      <c r="J52" s="596"/>
      <c r="K52" s="7"/>
      <c r="L52" s="55"/>
      <c r="M52" s="7"/>
      <c r="N52" s="7"/>
      <c r="O52" s="7"/>
      <c r="P52" s="7"/>
      <c r="Q52" s="596" t="s">
        <v>39</v>
      </c>
      <c r="R52" s="596"/>
      <c r="S52" s="596"/>
      <c r="T52" s="7"/>
      <c r="U52" s="55"/>
      <c r="V52" s="6"/>
    </row>
    <row r="53" spans="1:23" s="1" customFormat="1" ht="20.25" customHeight="1" x14ac:dyDescent="0.3">
      <c r="A53" s="597" t="s">
        <v>37</v>
      </c>
      <c r="B53" s="597"/>
      <c r="C53" s="75"/>
      <c r="D53" s="75"/>
      <c r="E53" s="31" t="s">
        <v>16</v>
      </c>
      <c r="F53" s="31"/>
      <c r="G53" s="597" t="s">
        <v>38</v>
      </c>
      <c r="H53" s="597"/>
      <c r="I53" s="597"/>
      <c r="J53" s="597"/>
      <c r="L53" s="31" t="s">
        <v>16</v>
      </c>
      <c r="M53" s="31"/>
      <c r="N53" s="31"/>
      <c r="O53" s="31"/>
      <c r="P53" s="8"/>
      <c r="Q53" s="598" t="s">
        <v>40</v>
      </c>
      <c r="R53" s="598"/>
      <c r="S53" s="598"/>
      <c r="T53" s="16"/>
      <c r="U53" s="31" t="s">
        <v>16</v>
      </c>
      <c r="V53" s="16"/>
    </row>
    <row r="54" spans="1:23" s="1" customFormat="1" ht="20.25" customHeight="1" x14ac:dyDescent="0.3">
      <c r="A54" s="597" t="s">
        <v>18</v>
      </c>
      <c r="B54" s="597"/>
      <c r="C54" s="75"/>
      <c r="D54" s="75"/>
      <c r="F54" s="8"/>
      <c r="G54" s="599" t="s">
        <v>19</v>
      </c>
      <c r="H54" s="599"/>
      <c r="I54" s="599"/>
      <c r="J54" s="599"/>
      <c r="Q54" s="598" t="s">
        <v>28</v>
      </c>
      <c r="R54" s="598"/>
      <c r="S54" s="598"/>
      <c r="T54" s="16"/>
      <c r="U54" s="16"/>
      <c r="V54" s="16"/>
    </row>
    <row r="55" spans="1:23" s="1" customFormat="1" ht="20.25" customHeight="1" thickBot="1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T55" s="7"/>
      <c r="U55" s="6"/>
      <c r="V55" s="6"/>
      <c r="W55" s="600"/>
    </row>
    <row r="56" spans="1:23" s="1" customFormat="1" ht="18.75" customHeight="1" thickBot="1" x14ac:dyDescent="0.35">
      <c r="A56" s="9" t="s">
        <v>12</v>
      </c>
      <c r="B56" s="601" t="s">
        <v>29</v>
      </c>
      <c r="C56" s="601"/>
      <c r="D56" s="601"/>
      <c r="E56" s="601"/>
      <c r="F56" s="601"/>
      <c r="G56" s="9" t="s">
        <v>14</v>
      </c>
      <c r="H56" s="602" t="s">
        <v>67</v>
      </c>
      <c r="I56" s="602"/>
      <c r="J56" s="602"/>
      <c r="K56" s="602"/>
      <c r="L56" s="602"/>
      <c r="M56" s="79"/>
      <c r="N56" s="79"/>
      <c r="O56" s="79"/>
      <c r="Q56" s="9" t="s">
        <v>25</v>
      </c>
      <c r="T56" s="15"/>
      <c r="V56" s="6"/>
      <c r="W56" s="600"/>
    </row>
    <row r="57" spans="1:23" s="1" customFormat="1" ht="18.75" customHeight="1" x14ac:dyDescent="0.3">
      <c r="A57" s="6" t="s">
        <v>13</v>
      </c>
      <c r="B57" s="14"/>
      <c r="C57" s="14"/>
      <c r="D57" s="14"/>
      <c r="E57" s="14"/>
      <c r="F57" s="14"/>
      <c r="G57" s="14"/>
      <c r="H57" s="602"/>
      <c r="I57" s="602"/>
      <c r="J57" s="602"/>
      <c r="K57" s="602"/>
      <c r="L57" s="602"/>
      <c r="M57" s="79"/>
      <c r="N57" s="79"/>
      <c r="O57" s="79"/>
      <c r="T57" s="15"/>
      <c r="W57" s="600"/>
    </row>
    <row r="58" spans="1:23" s="1" customFormat="1" ht="15" customHeight="1" x14ac:dyDescent="0.3">
      <c r="A58" s="6"/>
      <c r="B58" s="7" t="s">
        <v>15</v>
      </c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S58" s="7" t="s">
        <v>22</v>
      </c>
      <c r="W58" s="600"/>
    </row>
    <row r="59" spans="1:23" s="1" customFormat="1" ht="16.5" customHeight="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S59" s="6" t="s">
        <v>23</v>
      </c>
      <c r="W59" s="600"/>
    </row>
    <row r="60" spans="1:23" s="1" customFormat="1" ht="15" customHeight="1" x14ac:dyDescent="0.3">
      <c r="A60" s="596" t="s">
        <v>41</v>
      </c>
      <c r="B60" s="596"/>
      <c r="C60" s="30"/>
      <c r="D60" s="30"/>
      <c r="E60" s="55"/>
      <c r="F60" s="7"/>
      <c r="G60" s="55"/>
      <c r="H60" s="55"/>
      <c r="I60" s="55"/>
      <c r="J60" s="13"/>
      <c r="L60" s="13"/>
      <c r="P60" s="7"/>
      <c r="Q60" s="7"/>
      <c r="R60" s="7"/>
      <c r="S60" s="7"/>
      <c r="V60" s="7"/>
      <c r="W60" s="600"/>
    </row>
    <row r="61" spans="1:23" s="1" customFormat="1" ht="15" customHeight="1" x14ac:dyDescent="0.3">
      <c r="A61" s="598" t="s">
        <v>42</v>
      </c>
      <c r="B61" s="598"/>
      <c r="C61" s="76"/>
      <c r="D61" s="76"/>
      <c r="E61" s="31" t="s">
        <v>16</v>
      </c>
      <c r="F61" s="31"/>
      <c r="G61" s="597" t="s">
        <v>20</v>
      </c>
      <c r="H61" s="597"/>
      <c r="I61" s="597"/>
      <c r="J61" s="597"/>
      <c r="L61" s="31" t="s">
        <v>16</v>
      </c>
      <c r="M61" s="31"/>
      <c r="N61" s="31"/>
      <c r="O61" s="31"/>
      <c r="P61" s="7"/>
      <c r="Q61" s="7"/>
      <c r="R61" s="7"/>
      <c r="V61" s="6"/>
      <c r="W61" s="4"/>
    </row>
    <row r="62" spans="1:23" s="1" customFormat="1" ht="15" customHeight="1" x14ac:dyDescent="0.3">
      <c r="A62" s="598" t="s">
        <v>30</v>
      </c>
      <c r="B62" s="598"/>
      <c r="C62" s="76"/>
      <c r="D62" s="76"/>
      <c r="E62" s="16"/>
      <c r="F62" s="7"/>
      <c r="G62" s="597" t="s">
        <v>21</v>
      </c>
      <c r="H62" s="597"/>
      <c r="I62" s="597"/>
      <c r="J62" s="597"/>
      <c r="P62" s="14"/>
      <c r="Q62" s="14"/>
      <c r="R62" s="14"/>
      <c r="S62" s="14"/>
      <c r="T62" s="7"/>
      <c r="U62" s="6"/>
      <c r="V62" s="6"/>
    </row>
    <row r="63" spans="1:23" x14ac:dyDescent="0.3">
      <c r="B63" s="5"/>
      <c r="C63" s="5"/>
      <c r="D63" s="5"/>
    </row>
    <row r="64" spans="1:23" x14ac:dyDescent="0.3">
      <c r="B64" t="s">
        <v>942</v>
      </c>
    </row>
    <row r="65" spans="1:21" s="166" customFormat="1" ht="27" customHeight="1" x14ac:dyDescent="0.3">
      <c r="A65" s="95">
        <v>17</v>
      </c>
      <c r="B65" s="499" t="s">
        <v>223</v>
      </c>
      <c r="C65" s="144"/>
      <c r="D65" s="144">
        <v>1</v>
      </c>
      <c r="E65" s="116" t="s">
        <v>737</v>
      </c>
      <c r="F65" s="94">
        <v>287</v>
      </c>
      <c r="G65" s="142">
        <v>12811</v>
      </c>
      <c r="H65" s="124"/>
      <c r="I65" s="125"/>
      <c r="J65" s="118">
        <v>5000</v>
      </c>
      <c r="K65" s="119">
        <f>G65+J65</f>
        <v>17811</v>
      </c>
      <c r="L65" s="126"/>
      <c r="M65" s="127"/>
      <c r="N65" s="127"/>
      <c r="O65" s="127"/>
      <c r="P65" s="99"/>
      <c r="Q65" s="128"/>
      <c r="R65" s="125"/>
      <c r="S65" s="165">
        <f>SUM(P65:P65,R65:R65)</f>
        <v>0</v>
      </c>
      <c r="T65" s="728">
        <f>K65-S65</f>
        <v>17811</v>
      </c>
      <c r="U65" s="728"/>
    </row>
    <row r="66" spans="1:21" x14ac:dyDescent="0.3">
      <c r="B66" s="83"/>
    </row>
    <row r="67" spans="1:21" s="68" customFormat="1" ht="27" customHeight="1" x14ac:dyDescent="0.35">
      <c r="A67" s="62"/>
      <c r="B67" s="85"/>
      <c r="C67" s="86"/>
      <c r="D67" s="86"/>
      <c r="E67" s="63"/>
      <c r="F67" s="62"/>
      <c r="G67" s="60"/>
      <c r="H67" s="71"/>
      <c r="I67" s="60"/>
      <c r="J67" s="60"/>
      <c r="K67" s="64"/>
      <c r="L67" s="65"/>
      <c r="M67" s="66"/>
      <c r="N67" s="66"/>
      <c r="O67" s="66"/>
      <c r="P67" s="67"/>
      <c r="Q67" s="61"/>
      <c r="R67" s="60"/>
      <c r="S67" s="69"/>
      <c r="T67" s="627"/>
      <c r="U67" s="627"/>
    </row>
  </sheetData>
  <mergeCells count="77">
    <mergeCell ref="A62:B62"/>
    <mergeCell ref="G62:J62"/>
    <mergeCell ref="T67:U67"/>
    <mergeCell ref="T42:U42"/>
    <mergeCell ref="T43:U43"/>
    <mergeCell ref="T44:U44"/>
    <mergeCell ref="T45:U45"/>
    <mergeCell ref="T46:U46"/>
    <mergeCell ref="A53:B53"/>
    <mergeCell ref="G53:J53"/>
    <mergeCell ref="Q53:S53"/>
    <mergeCell ref="A54:B54"/>
    <mergeCell ref="G54:J54"/>
    <mergeCell ref="Q54:S54"/>
    <mergeCell ref="T48:U48"/>
    <mergeCell ref="R50:U50"/>
    <mergeCell ref="W55:W60"/>
    <mergeCell ref="B56:F56"/>
    <mergeCell ref="H56:L57"/>
    <mergeCell ref="A60:B60"/>
    <mergeCell ref="A61:B61"/>
    <mergeCell ref="G61:J61"/>
    <mergeCell ref="T31:U31"/>
    <mergeCell ref="A52:B52"/>
    <mergeCell ref="G52:J52"/>
    <mergeCell ref="Q52:S52"/>
    <mergeCell ref="T37:U37"/>
    <mergeCell ref="T38:U38"/>
    <mergeCell ref="T39:U39"/>
    <mergeCell ref="T40:U40"/>
    <mergeCell ref="T41:U41"/>
    <mergeCell ref="T47:U47"/>
    <mergeCell ref="T26:U26"/>
    <mergeCell ref="T27:U27"/>
    <mergeCell ref="T28:U28"/>
    <mergeCell ref="T29:U29"/>
    <mergeCell ref="T30:U30"/>
    <mergeCell ref="T65:U65"/>
    <mergeCell ref="T32:U32"/>
    <mergeCell ref="T33:U33"/>
    <mergeCell ref="T34:U34"/>
    <mergeCell ref="T35:U35"/>
    <mergeCell ref="T36:U36"/>
    <mergeCell ref="L13:L14"/>
    <mergeCell ref="T25:U25"/>
    <mergeCell ref="Q13:Q14"/>
    <mergeCell ref="S13:S14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G13:G14"/>
    <mergeCell ref="H13:H14"/>
    <mergeCell ref="I13:I14"/>
    <mergeCell ref="J13:J14"/>
    <mergeCell ref="K13:K14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87"/>
  <sheetViews>
    <sheetView view="pageBreakPreview" topLeftCell="A25" zoomScaleNormal="85" zoomScaleSheetLayoutView="100" workbookViewId="0">
      <pane xSplit="2" topLeftCell="U1" activePane="topRight" state="frozen"/>
      <selection pane="topRight" activeCell="T17" sqref="T17:U17"/>
    </sheetView>
  </sheetViews>
  <sheetFormatPr defaultRowHeight="15.6" x14ac:dyDescent="0.3"/>
  <cols>
    <col min="1" max="1" width="5.5" customWidth="1"/>
    <col min="2" max="2" width="26.59765625" customWidth="1"/>
    <col min="3" max="4" width="3.3984375" customWidth="1"/>
    <col min="5" max="5" width="20.5" customWidth="1"/>
    <col min="6" max="6" width="11.69921875" customWidth="1"/>
    <col min="7" max="8" width="17.3984375" customWidth="1"/>
    <col min="9" max="9" width="11.8984375" hidden="1" customWidth="1"/>
    <col min="10" max="10" width="17.89843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605" t="s">
        <v>1</v>
      </c>
      <c r="C12" s="608" t="s">
        <v>43</v>
      </c>
      <c r="D12" s="611" t="s">
        <v>25</v>
      </c>
      <c r="E12" s="583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06"/>
      <c r="C13" s="609"/>
      <c r="D13" s="612"/>
      <c r="E13" s="614"/>
      <c r="F13" s="540"/>
      <c r="G13" s="577" t="s">
        <v>62</v>
      </c>
      <c r="H13" s="726" t="s">
        <v>70</v>
      </c>
      <c r="I13" s="615" t="s">
        <v>62</v>
      </c>
      <c r="J13" s="577" t="s">
        <v>4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607"/>
      <c r="C14" s="610"/>
      <c r="D14" s="613"/>
      <c r="E14" s="584"/>
      <c r="F14" s="541"/>
      <c r="G14" s="578"/>
      <c r="H14" s="727"/>
      <c r="I14" s="616"/>
      <c r="J14" s="578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7" customFormat="1" ht="26.25" customHeight="1" x14ac:dyDescent="0.35">
      <c r="A15" s="95">
        <v>1</v>
      </c>
      <c r="B15" s="130" t="s">
        <v>93</v>
      </c>
      <c r="C15" s="115">
        <v>1</v>
      </c>
      <c r="D15" s="115"/>
      <c r="E15" s="116" t="s">
        <v>678</v>
      </c>
      <c r="F15" s="94">
        <v>228</v>
      </c>
      <c r="G15" s="100">
        <v>41135</v>
      </c>
      <c r="H15" s="118">
        <v>5000</v>
      </c>
      <c r="I15" s="118"/>
      <c r="J15" s="118">
        <f>G15+H15</f>
        <v>46135</v>
      </c>
      <c r="K15" s="119">
        <f t="shared" ref="K15:K25" si="0">G15+J15</f>
        <v>87270</v>
      </c>
      <c r="L15" s="120"/>
      <c r="M15" s="121"/>
      <c r="N15" s="121"/>
      <c r="O15" s="121"/>
      <c r="P15" s="98"/>
      <c r="Q15" s="131"/>
      <c r="R15" s="118"/>
      <c r="S15" s="123">
        <f>SUM(P15:P15,R15:R15)</f>
        <v>0</v>
      </c>
      <c r="T15" s="587">
        <f>J15-S15</f>
        <v>46135</v>
      </c>
      <c r="U15" s="587"/>
    </row>
    <row r="16" spans="1:23" s="167" customFormat="1" ht="26.25" customHeight="1" x14ac:dyDescent="0.35">
      <c r="A16" s="95">
        <v>2</v>
      </c>
      <c r="B16" s="438" t="s">
        <v>943</v>
      </c>
      <c r="C16" s="115"/>
      <c r="D16" s="115">
        <v>1</v>
      </c>
      <c r="E16" s="116" t="s">
        <v>682</v>
      </c>
      <c r="F16" s="94">
        <v>1174</v>
      </c>
      <c r="G16" s="100">
        <v>17098</v>
      </c>
      <c r="H16" s="118">
        <v>5000</v>
      </c>
      <c r="I16" s="118"/>
      <c r="J16" s="118">
        <f>G16+H16</f>
        <v>22098</v>
      </c>
      <c r="K16" s="119">
        <f>G16+J16</f>
        <v>39196</v>
      </c>
      <c r="L16" s="120"/>
      <c r="M16" s="121"/>
      <c r="N16" s="121"/>
      <c r="O16" s="121"/>
      <c r="P16" s="98"/>
      <c r="Q16" s="131"/>
      <c r="R16" s="118"/>
      <c r="S16" s="123">
        <f>SUM(P16:P16,R16:R16)</f>
        <v>0</v>
      </c>
      <c r="T16" s="587">
        <f>J16-S16</f>
        <v>22098</v>
      </c>
      <c r="U16" s="587"/>
    </row>
    <row r="17" spans="1:21" s="167" customFormat="1" ht="26.25" customHeight="1" x14ac:dyDescent="0.35">
      <c r="A17" s="95">
        <v>3</v>
      </c>
      <c r="B17" s="130" t="s">
        <v>94</v>
      </c>
      <c r="C17" s="115">
        <v>1</v>
      </c>
      <c r="D17" s="115"/>
      <c r="E17" s="116" t="s">
        <v>679</v>
      </c>
      <c r="F17" s="94">
        <v>495</v>
      </c>
      <c r="G17" s="100">
        <v>23674</v>
      </c>
      <c r="H17" s="118">
        <v>5000</v>
      </c>
      <c r="I17" s="118"/>
      <c r="J17" s="118">
        <f t="shared" ref="J17:J39" si="1">G17+H17</f>
        <v>28674</v>
      </c>
      <c r="K17" s="119">
        <f t="shared" si="0"/>
        <v>52348</v>
      </c>
      <c r="L17" s="120"/>
      <c r="M17" s="121"/>
      <c r="N17" s="121"/>
      <c r="O17" s="121"/>
      <c r="P17" s="98"/>
      <c r="Q17" s="122"/>
      <c r="R17" s="118"/>
      <c r="S17" s="123">
        <f t="shared" ref="S17:S19" si="2">SUM(P17:P17,R17:R17)</f>
        <v>0</v>
      </c>
      <c r="T17" s="587">
        <f t="shared" ref="T17:T39" si="3">J17-S17</f>
        <v>28674</v>
      </c>
      <c r="U17" s="587"/>
    </row>
    <row r="18" spans="1:21" s="167" customFormat="1" ht="26.25" customHeight="1" x14ac:dyDescent="0.35">
      <c r="A18" s="95">
        <v>4</v>
      </c>
      <c r="B18" s="130" t="s">
        <v>95</v>
      </c>
      <c r="C18" s="115">
        <v>1</v>
      </c>
      <c r="D18" s="115"/>
      <c r="E18" s="116" t="s">
        <v>673</v>
      </c>
      <c r="F18" s="94">
        <v>107</v>
      </c>
      <c r="G18" s="101">
        <v>90709</v>
      </c>
      <c r="H18" s="118">
        <v>5000</v>
      </c>
      <c r="I18" s="118"/>
      <c r="J18" s="118">
        <f t="shared" si="1"/>
        <v>95709</v>
      </c>
      <c r="K18" s="119">
        <f t="shared" si="0"/>
        <v>186418</v>
      </c>
      <c r="L18" s="120"/>
      <c r="M18" s="121"/>
      <c r="N18" s="121"/>
      <c r="O18" s="121"/>
      <c r="P18" s="98"/>
      <c r="Q18" s="131"/>
      <c r="R18" s="118"/>
      <c r="S18" s="123">
        <f t="shared" si="2"/>
        <v>0</v>
      </c>
      <c r="T18" s="587">
        <f t="shared" si="3"/>
        <v>95709</v>
      </c>
      <c r="U18" s="587"/>
    </row>
    <row r="19" spans="1:21" s="168" customFormat="1" ht="26.25" customHeight="1" x14ac:dyDescent="0.35">
      <c r="A19" s="95">
        <v>5</v>
      </c>
      <c r="B19" s="130" t="s">
        <v>96</v>
      </c>
      <c r="C19" s="115"/>
      <c r="D19" s="115">
        <v>1</v>
      </c>
      <c r="E19" s="116" t="s">
        <v>679</v>
      </c>
      <c r="F19" s="94">
        <v>466</v>
      </c>
      <c r="G19" s="101">
        <v>23151</v>
      </c>
      <c r="H19" s="118">
        <v>5000</v>
      </c>
      <c r="I19" s="125"/>
      <c r="J19" s="118">
        <f t="shared" si="1"/>
        <v>28151</v>
      </c>
      <c r="K19" s="119">
        <f t="shared" si="0"/>
        <v>51302</v>
      </c>
      <c r="L19" s="126"/>
      <c r="M19" s="127"/>
      <c r="N19" s="127"/>
      <c r="O19" s="127"/>
      <c r="P19" s="99"/>
      <c r="Q19" s="128"/>
      <c r="R19" s="125"/>
      <c r="S19" s="129">
        <f t="shared" si="2"/>
        <v>0</v>
      </c>
      <c r="T19" s="587">
        <f t="shared" si="3"/>
        <v>28151</v>
      </c>
      <c r="U19" s="587"/>
    </row>
    <row r="20" spans="1:21" s="168" customFormat="1" ht="26.25" customHeight="1" x14ac:dyDescent="0.35">
      <c r="A20" s="95">
        <v>6</v>
      </c>
      <c r="B20" s="130" t="s">
        <v>97</v>
      </c>
      <c r="C20" s="115"/>
      <c r="D20" s="115">
        <v>1</v>
      </c>
      <c r="E20" s="116" t="s">
        <v>678</v>
      </c>
      <c r="F20" s="94">
        <v>496</v>
      </c>
      <c r="G20" s="101">
        <v>41135</v>
      </c>
      <c r="H20" s="118">
        <v>5000</v>
      </c>
      <c r="I20" s="125"/>
      <c r="J20" s="118">
        <f t="shared" si="1"/>
        <v>46135</v>
      </c>
      <c r="K20" s="119">
        <f t="shared" si="0"/>
        <v>87270</v>
      </c>
      <c r="L20" s="126"/>
      <c r="M20" s="127"/>
      <c r="N20" s="127"/>
      <c r="O20" s="127"/>
      <c r="P20" s="99"/>
      <c r="Q20" s="128"/>
      <c r="R20" s="125"/>
      <c r="S20" s="129">
        <f>SUM(P20:P20,R20:R20)</f>
        <v>0</v>
      </c>
      <c r="T20" s="587">
        <f t="shared" si="3"/>
        <v>46135</v>
      </c>
      <c r="U20" s="587"/>
    </row>
    <row r="21" spans="1:21" s="167" customFormat="1" ht="26.25" customHeight="1" x14ac:dyDescent="0.35">
      <c r="A21" s="95">
        <v>7</v>
      </c>
      <c r="B21" s="130" t="s">
        <v>98</v>
      </c>
      <c r="C21" s="115"/>
      <c r="D21" s="115">
        <v>1</v>
      </c>
      <c r="E21" s="116" t="s">
        <v>663</v>
      </c>
      <c r="F21" s="94">
        <v>382</v>
      </c>
      <c r="G21" s="100">
        <v>15306</v>
      </c>
      <c r="H21" s="118">
        <v>5000</v>
      </c>
      <c r="I21" s="118"/>
      <c r="J21" s="118">
        <f t="shared" si="1"/>
        <v>20306</v>
      </c>
      <c r="K21" s="119">
        <f t="shared" si="0"/>
        <v>35612</v>
      </c>
      <c r="L21" s="120"/>
      <c r="M21" s="121"/>
      <c r="N21" s="121"/>
      <c r="O21" s="121"/>
      <c r="P21" s="98"/>
      <c r="Q21" s="122"/>
      <c r="R21" s="118"/>
      <c r="S21" s="123">
        <f t="shared" ref="S21:S25" si="4">SUM(P21:P21,R21:R21)</f>
        <v>0</v>
      </c>
      <c r="T21" s="587">
        <f t="shared" si="3"/>
        <v>20306</v>
      </c>
      <c r="U21" s="587"/>
    </row>
    <row r="22" spans="1:21" s="167" customFormat="1" ht="26.25" customHeight="1" x14ac:dyDescent="0.35">
      <c r="A22" s="95">
        <v>8</v>
      </c>
      <c r="B22" s="130" t="s">
        <v>99</v>
      </c>
      <c r="C22" s="115">
        <v>1</v>
      </c>
      <c r="D22" s="115"/>
      <c r="E22" s="116" t="s">
        <v>680</v>
      </c>
      <c r="F22" s="94">
        <v>908</v>
      </c>
      <c r="G22" s="101">
        <v>23151</v>
      </c>
      <c r="H22" s="118">
        <v>5000</v>
      </c>
      <c r="I22" s="118"/>
      <c r="J22" s="118">
        <f t="shared" si="1"/>
        <v>28151</v>
      </c>
      <c r="K22" s="119">
        <f t="shared" si="0"/>
        <v>51302</v>
      </c>
      <c r="L22" s="120"/>
      <c r="M22" s="121"/>
      <c r="N22" s="121"/>
      <c r="O22" s="121"/>
      <c r="P22" s="98"/>
      <c r="Q22" s="122"/>
      <c r="R22" s="118"/>
      <c r="S22" s="123">
        <f t="shared" si="4"/>
        <v>0</v>
      </c>
      <c r="T22" s="587">
        <f t="shared" si="3"/>
        <v>28151</v>
      </c>
      <c r="U22" s="587"/>
    </row>
    <row r="23" spans="1:21" s="168" customFormat="1" ht="26.25" customHeight="1" x14ac:dyDescent="0.35">
      <c r="A23" s="95">
        <v>9</v>
      </c>
      <c r="B23" s="130" t="s">
        <v>100</v>
      </c>
      <c r="C23" s="115">
        <v>1</v>
      </c>
      <c r="D23" s="115"/>
      <c r="E23" s="116" t="s">
        <v>650</v>
      </c>
      <c r="F23" s="94">
        <v>215</v>
      </c>
      <c r="G23" s="101">
        <v>13494</v>
      </c>
      <c r="H23" s="118">
        <v>5000</v>
      </c>
      <c r="I23" s="125"/>
      <c r="J23" s="118">
        <f t="shared" si="1"/>
        <v>18494</v>
      </c>
      <c r="K23" s="119">
        <f t="shared" si="0"/>
        <v>31988</v>
      </c>
      <c r="L23" s="126"/>
      <c r="M23" s="127"/>
      <c r="N23" s="127"/>
      <c r="O23" s="127"/>
      <c r="P23" s="99"/>
      <c r="Q23" s="128"/>
      <c r="R23" s="125"/>
      <c r="S23" s="129">
        <f t="shared" si="4"/>
        <v>0</v>
      </c>
      <c r="T23" s="587">
        <f t="shared" si="3"/>
        <v>18494</v>
      </c>
      <c r="U23" s="587"/>
    </row>
    <row r="24" spans="1:21" s="167" customFormat="1" ht="26.25" customHeight="1" x14ac:dyDescent="0.35">
      <c r="A24" s="95">
        <v>10</v>
      </c>
      <c r="B24" s="114" t="s">
        <v>101</v>
      </c>
      <c r="C24" s="115"/>
      <c r="D24" s="115">
        <v>1</v>
      </c>
      <c r="E24" s="116" t="s">
        <v>679</v>
      </c>
      <c r="F24" s="94">
        <v>905</v>
      </c>
      <c r="G24" s="101">
        <v>23151</v>
      </c>
      <c r="H24" s="118">
        <v>5000</v>
      </c>
      <c r="I24" s="118"/>
      <c r="J24" s="118">
        <f t="shared" si="1"/>
        <v>28151</v>
      </c>
      <c r="K24" s="119">
        <f t="shared" si="0"/>
        <v>51302</v>
      </c>
      <c r="L24" s="120"/>
      <c r="M24" s="121"/>
      <c r="N24" s="121"/>
      <c r="O24" s="121"/>
      <c r="P24" s="98"/>
      <c r="Q24" s="122"/>
      <c r="R24" s="118"/>
      <c r="S24" s="123">
        <f t="shared" si="4"/>
        <v>0</v>
      </c>
      <c r="T24" s="587">
        <f t="shared" si="3"/>
        <v>28151</v>
      </c>
      <c r="U24" s="587"/>
    </row>
    <row r="25" spans="1:21" s="167" customFormat="1" ht="26.25" customHeight="1" x14ac:dyDescent="0.35">
      <c r="A25" s="95">
        <v>11</v>
      </c>
      <c r="B25" s="130" t="s">
        <v>102</v>
      </c>
      <c r="C25" s="115"/>
      <c r="D25" s="115">
        <v>1</v>
      </c>
      <c r="E25" s="116" t="s">
        <v>663</v>
      </c>
      <c r="F25" s="94">
        <v>87</v>
      </c>
      <c r="G25" s="100">
        <v>15306</v>
      </c>
      <c r="H25" s="118">
        <v>5000</v>
      </c>
      <c r="I25" s="118"/>
      <c r="J25" s="118">
        <f t="shared" si="1"/>
        <v>20306</v>
      </c>
      <c r="K25" s="119">
        <f t="shared" si="0"/>
        <v>35612</v>
      </c>
      <c r="L25" s="120"/>
      <c r="M25" s="121"/>
      <c r="N25" s="121"/>
      <c r="O25" s="121"/>
      <c r="P25" s="98"/>
      <c r="Q25" s="122"/>
      <c r="R25" s="118"/>
      <c r="S25" s="123">
        <f t="shared" si="4"/>
        <v>0</v>
      </c>
      <c r="T25" s="587">
        <f t="shared" si="3"/>
        <v>20306</v>
      </c>
      <c r="U25" s="587"/>
    </row>
    <row r="26" spans="1:21" s="167" customFormat="1" ht="26.25" customHeight="1" x14ac:dyDescent="0.35">
      <c r="A26" s="95">
        <v>12</v>
      </c>
      <c r="B26" s="130" t="s">
        <v>103</v>
      </c>
      <c r="C26" s="115"/>
      <c r="D26" s="115">
        <v>1</v>
      </c>
      <c r="E26" s="116" t="s">
        <v>681</v>
      </c>
      <c r="F26" s="94">
        <v>414</v>
      </c>
      <c r="G26" s="100">
        <v>31928</v>
      </c>
      <c r="H26" s="118">
        <v>5000</v>
      </c>
      <c r="I26" s="118"/>
      <c r="J26" s="118">
        <f t="shared" si="1"/>
        <v>36928</v>
      </c>
      <c r="K26" s="119">
        <f>G26+J26</f>
        <v>68856</v>
      </c>
      <c r="L26" s="120"/>
      <c r="M26" s="121"/>
      <c r="N26" s="121"/>
      <c r="O26" s="121"/>
      <c r="P26" s="98"/>
      <c r="Q26" s="122"/>
      <c r="R26" s="118"/>
      <c r="S26" s="123">
        <f>SUM(P26:P26,R26:R26)</f>
        <v>0</v>
      </c>
      <c r="T26" s="587">
        <f t="shared" si="3"/>
        <v>36928</v>
      </c>
      <c r="U26" s="587"/>
    </row>
    <row r="27" spans="1:21" s="167" customFormat="1" ht="26.25" customHeight="1" x14ac:dyDescent="0.35">
      <c r="A27" s="95">
        <v>13</v>
      </c>
      <c r="B27" s="130" t="s">
        <v>104</v>
      </c>
      <c r="C27" s="115"/>
      <c r="D27" s="115">
        <v>1</v>
      </c>
      <c r="E27" s="116" t="s">
        <v>680</v>
      </c>
      <c r="F27" s="94">
        <v>812</v>
      </c>
      <c r="G27" s="100">
        <v>22895</v>
      </c>
      <c r="H27" s="118">
        <v>5000</v>
      </c>
      <c r="I27" s="118"/>
      <c r="J27" s="118">
        <f t="shared" si="1"/>
        <v>27895</v>
      </c>
      <c r="K27" s="119">
        <f>G27+J27</f>
        <v>50790</v>
      </c>
      <c r="L27" s="120"/>
      <c r="M27" s="121"/>
      <c r="N27" s="121"/>
      <c r="O27" s="121"/>
      <c r="P27" s="98"/>
      <c r="Q27" s="122"/>
      <c r="R27" s="118"/>
      <c r="S27" s="123">
        <f>SUM(P27:P27,R27:R27)</f>
        <v>0</v>
      </c>
      <c r="T27" s="587">
        <f t="shared" si="3"/>
        <v>27895</v>
      </c>
      <c r="U27" s="587"/>
    </row>
    <row r="28" spans="1:21" s="167" customFormat="1" ht="26.25" customHeight="1" x14ac:dyDescent="0.35">
      <c r="A28" s="95">
        <v>14</v>
      </c>
      <c r="B28" s="130" t="s">
        <v>105</v>
      </c>
      <c r="C28" s="115">
        <v>1</v>
      </c>
      <c r="D28" s="115"/>
      <c r="E28" s="116" t="s">
        <v>683</v>
      </c>
      <c r="F28" s="94">
        <v>64</v>
      </c>
      <c r="G28" s="100">
        <v>17566</v>
      </c>
      <c r="H28" s="118">
        <v>5000</v>
      </c>
      <c r="I28" s="118"/>
      <c r="J28" s="118">
        <f t="shared" si="1"/>
        <v>22566</v>
      </c>
      <c r="K28" s="119">
        <f t="shared" ref="K28:K37" si="5">G28+J28</f>
        <v>40132</v>
      </c>
      <c r="L28" s="120"/>
      <c r="M28" s="121"/>
      <c r="N28" s="121"/>
      <c r="O28" s="121"/>
      <c r="P28" s="98"/>
      <c r="Q28" s="122"/>
      <c r="R28" s="118"/>
      <c r="S28" s="123">
        <f t="shared" ref="S28:S30" si="6">SUM(P28:P28,R28:R28)</f>
        <v>0</v>
      </c>
      <c r="T28" s="587">
        <f t="shared" si="3"/>
        <v>22566</v>
      </c>
      <c r="U28" s="587"/>
    </row>
    <row r="29" spans="1:21" s="167" customFormat="1" ht="26.25" customHeight="1" x14ac:dyDescent="0.35">
      <c r="A29" s="95">
        <v>15</v>
      </c>
      <c r="B29" s="130" t="s">
        <v>106</v>
      </c>
      <c r="C29" s="115">
        <v>1</v>
      </c>
      <c r="D29" s="115"/>
      <c r="E29" s="116" t="s">
        <v>684</v>
      </c>
      <c r="F29" s="94">
        <v>149</v>
      </c>
      <c r="G29" s="101">
        <v>13598</v>
      </c>
      <c r="H29" s="118">
        <v>5000</v>
      </c>
      <c r="I29" s="118"/>
      <c r="J29" s="118">
        <f t="shared" si="1"/>
        <v>18598</v>
      </c>
      <c r="K29" s="119">
        <f t="shared" si="5"/>
        <v>32196</v>
      </c>
      <c r="L29" s="120"/>
      <c r="M29" s="121"/>
      <c r="N29" s="121"/>
      <c r="O29" s="121"/>
      <c r="P29" s="98"/>
      <c r="Q29" s="131"/>
      <c r="R29" s="118"/>
      <c r="S29" s="123">
        <f t="shared" si="6"/>
        <v>0</v>
      </c>
      <c r="T29" s="587">
        <f t="shared" si="3"/>
        <v>18598</v>
      </c>
      <c r="U29" s="587"/>
    </row>
    <row r="30" spans="1:21" s="168" customFormat="1" ht="26.25" customHeight="1" x14ac:dyDescent="0.35">
      <c r="A30" s="95">
        <v>16</v>
      </c>
      <c r="B30" s="130" t="s">
        <v>107</v>
      </c>
      <c r="C30" s="115">
        <v>1</v>
      </c>
      <c r="D30" s="115"/>
      <c r="E30" s="116" t="s">
        <v>679</v>
      </c>
      <c r="F30" s="94">
        <v>1041</v>
      </c>
      <c r="G30" s="101">
        <v>22895</v>
      </c>
      <c r="H30" s="118">
        <v>5000</v>
      </c>
      <c r="I30" s="125"/>
      <c r="J30" s="118">
        <f t="shared" si="1"/>
        <v>27895</v>
      </c>
      <c r="K30" s="119">
        <f t="shared" si="5"/>
        <v>50790</v>
      </c>
      <c r="L30" s="126"/>
      <c r="M30" s="127"/>
      <c r="N30" s="127"/>
      <c r="O30" s="127"/>
      <c r="P30" s="99"/>
      <c r="Q30" s="128"/>
      <c r="R30" s="125"/>
      <c r="S30" s="129">
        <f t="shared" si="6"/>
        <v>0</v>
      </c>
      <c r="T30" s="587">
        <f t="shared" si="3"/>
        <v>27895</v>
      </c>
      <c r="U30" s="587"/>
    </row>
    <row r="31" spans="1:21" s="168" customFormat="1" ht="26.25" customHeight="1" x14ac:dyDescent="0.35">
      <c r="A31" s="95">
        <v>17</v>
      </c>
      <c r="B31" s="130" t="s">
        <v>108</v>
      </c>
      <c r="C31" s="115"/>
      <c r="D31" s="115">
        <v>1</v>
      </c>
      <c r="E31" s="116" t="s">
        <v>685</v>
      </c>
      <c r="F31" s="94">
        <v>1104</v>
      </c>
      <c r="G31" s="101">
        <v>24847</v>
      </c>
      <c r="H31" s="118">
        <v>5000</v>
      </c>
      <c r="I31" s="125"/>
      <c r="J31" s="118">
        <f t="shared" si="1"/>
        <v>29847</v>
      </c>
      <c r="K31" s="119">
        <f t="shared" si="5"/>
        <v>54694</v>
      </c>
      <c r="L31" s="126"/>
      <c r="M31" s="127"/>
      <c r="N31" s="127"/>
      <c r="O31" s="127"/>
      <c r="P31" s="99"/>
      <c r="Q31" s="128"/>
      <c r="R31" s="125"/>
      <c r="S31" s="129">
        <f>SUM(P31:P31,R31:R31)</f>
        <v>0</v>
      </c>
      <c r="T31" s="587">
        <f t="shared" si="3"/>
        <v>29847</v>
      </c>
      <c r="U31" s="587"/>
    </row>
    <row r="32" spans="1:21" s="167" customFormat="1" ht="26.25" customHeight="1" x14ac:dyDescent="0.35">
      <c r="A32" s="95">
        <v>18</v>
      </c>
      <c r="B32" s="130" t="s">
        <v>109</v>
      </c>
      <c r="C32" s="115">
        <v>1</v>
      </c>
      <c r="D32" s="115"/>
      <c r="E32" s="116" t="s">
        <v>686</v>
      </c>
      <c r="F32" s="94">
        <v>332</v>
      </c>
      <c r="G32" s="101">
        <v>31928</v>
      </c>
      <c r="H32" s="118">
        <v>5000</v>
      </c>
      <c r="I32" s="118"/>
      <c r="J32" s="118">
        <f t="shared" si="1"/>
        <v>36928</v>
      </c>
      <c r="K32" s="119">
        <f t="shared" si="5"/>
        <v>68856</v>
      </c>
      <c r="L32" s="120"/>
      <c r="M32" s="121"/>
      <c r="N32" s="121"/>
      <c r="O32" s="121"/>
      <c r="P32" s="98"/>
      <c r="Q32" s="122"/>
      <c r="R32" s="118"/>
      <c r="S32" s="123">
        <f t="shared" ref="S32:S37" si="7">SUM(P32:P32,R32:R32)</f>
        <v>0</v>
      </c>
      <c r="T32" s="587">
        <f t="shared" si="3"/>
        <v>36928</v>
      </c>
      <c r="U32" s="587"/>
    </row>
    <row r="33" spans="1:23" s="167" customFormat="1" ht="26.25" customHeight="1" x14ac:dyDescent="0.35">
      <c r="A33" s="95">
        <v>19</v>
      </c>
      <c r="B33" s="130" t="s">
        <v>110</v>
      </c>
      <c r="C33" s="115">
        <v>1</v>
      </c>
      <c r="D33" s="115"/>
      <c r="E33" s="116" t="s">
        <v>687</v>
      </c>
      <c r="F33" s="94">
        <v>383</v>
      </c>
      <c r="G33" s="101">
        <v>41135</v>
      </c>
      <c r="H33" s="118">
        <v>5000</v>
      </c>
      <c r="I33" s="118"/>
      <c r="J33" s="118">
        <f t="shared" si="1"/>
        <v>46135</v>
      </c>
      <c r="K33" s="119">
        <f t="shared" si="5"/>
        <v>87270</v>
      </c>
      <c r="L33" s="120"/>
      <c r="M33" s="121"/>
      <c r="N33" s="121"/>
      <c r="O33" s="121"/>
      <c r="P33" s="98"/>
      <c r="Q33" s="122"/>
      <c r="R33" s="118"/>
      <c r="S33" s="123">
        <f t="shared" si="7"/>
        <v>0</v>
      </c>
      <c r="T33" s="587">
        <f t="shared" si="3"/>
        <v>46135</v>
      </c>
      <c r="U33" s="587"/>
    </row>
    <row r="34" spans="1:23" s="168" customFormat="1" ht="26.25" customHeight="1" x14ac:dyDescent="0.35">
      <c r="A34" s="95">
        <v>20</v>
      </c>
      <c r="B34" s="130" t="s">
        <v>111</v>
      </c>
      <c r="C34" s="115"/>
      <c r="D34" s="115">
        <v>1</v>
      </c>
      <c r="E34" s="116" t="s">
        <v>688</v>
      </c>
      <c r="F34" s="94">
        <v>718</v>
      </c>
      <c r="G34" s="100">
        <v>17098</v>
      </c>
      <c r="H34" s="118">
        <v>5000</v>
      </c>
      <c r="I34" s="125"/>
      <c r="J34" s="118">
        <f t="shared" si="1"/>
        <v>22098</v>
      </c>
      <c r="K34" s="119">
        <f t="shared" si="5"/>
        <v>39196</v>
      </c>
      <c r="L34" s="126"/>
      <c r="M34" s="127"/>
      <c r="N34" s="127"/>
      <c r="O34" s="127"/>
      <c r="P34" s="99"/>
      <c r="Q34" s="128"/>
      <c r="R34" s="125"/>
      <c r="S34" s="129">
        <f t="shared" si="7"/>
        <v>0</v>
      </c>
      <c r="T34" s="587">
        <f t="shared" si="3"/>
        <v>22098</v>
      </c>
      <c r="U34" s="587"/>
    </row>
    <row r="35" spans="1:23" s="167" customFormat="1" ht="26.25" customHeight="1" x14ac:dyDescent="0.35">
      <c r="A35" s="95">
        <v>21</v>
      </c>
      <c r="B35" s="130" t="s">
        <v>112</v>
      </c>
      <c r="C35" s="115">
        <v>1</v>
      </c>
      <c r="D35" s="115"/>
      <c r="E35" s="116" t="s">
        <v>650</v>
      </c>
      <c r="F35" s="94">
        <v>361</v>
      </c>
      <c r="G35" s="100">
        <v>13598</v>
      </c>
      <c r="H35" s="118">
        <v>5000</v>
      </c>
      <c r="I35" s="118"/>
      <c r="J35" s="118">
        <f t="shared" si="1"/>
        <v>18598</v>
      </c>
      <c r="K35" s="119">
        <f t="shared" si="5"/>
        <v>32196</v>
      </c>
      <c r="L35" s="120"/>
      <c r="M35" s="121"/>
      <c r="N35" s="121"/>
      <c r="O35" s="121"/>
      <c r="P35" s="98"/>
      <c r="Q35" s="122"/>
      <c r="R35" s="118"/>
      <c r="S35" s="123">
        <f t="shared" si="7"/>
        <v>0</v>
      </c>
      <c r="T35" s="587">
        <f t="shared" si="3"/>
        <v>18598</v>
      </c>
      <c r="U35" s="587"/>
    </row>
    <row r="36" spans="1:23" s="221" customFormat="1" ht="26.25" customHeight="1" x14ac:dyDescent="0.35">
      <c r="A36" s="95">
        <v>22</v>
      </c>
      <c r="B36" s="140" t="s">
        <v>113</v>
      </c>
      <c r="C36" s="115"/>
      <c r="D36" s="115">
        <v>1</v>
      </c>
      <c r="E36" s="293" t="s">
        <v>680</v>
      </c>
      <c r="F36" s="144">
        <v>2322</v>
      </c>
      <c r="G36" s="100">
        <v>22895</v>
      </c>
      <c r="H36" s="118">
        <v>5000</v>
      </c>
      <c r="I36" s="271"/>
      <c r="J36" s="118">
        <f t="shared" si="1"/>
        <v>27895</v>
      </c>
      <c r="K36" s="211">
        <f>J36</f>
        <v>27895</v>
      </c>
      <c r="L36" s="120"/>
      <c r="M36" s="218"/>
      <c r="N36" s="218"/>
      <c r="O36" s="218"/>
      <c r="P36" s="219"/>
      <c r="Q36" s="122"/>
      <c r="R36" s="217"/>
      <c r="S36" s="220">
        <f>SUM(P36:P36,R36:R36)</f>
        <v>0</v>
      </c>
      <c r="T36" s="587">
        <f t="shared" si="3"/>
        <v>27895</v>
      </c>
      <c r="U36" s="587"/>
    </row>
    <row r="37" spans="1:23" s="167" customFormat="1" ht="26.25" customHeight="1" x14ac:dyDescent="0.35">
      <c r="A37" s="95">
        <v>23</v>
      </c>
      <c r="B37" s="294" t="s">
        <v>902</v>
      </c>
      <c r="C37" s="115"/>
      <c r="D37" s="115">
        <v>1</v>
      </c>
      <c r="E37" s="116" t="s">
        <v>679</v>
      </c>
      <c r="F37" s="94">
        <v>1872</v>
      </c>
      <c r="G37" s="100">
        <v>22895</v>
      </c>
      <c r="H37" s="118">
        <v>5000</v>
      </c>
      <c r="I37" s="118"/>
      <c r="J37" s="118">
        <f t="shared" si="1"/>
        <v>27895</v>
      </c>
      <c r="K37" s="119">
        <f t="shared" si="5"/>
        <v>50790</v>
      </c>
      <c r="L37" s="120"/>
      <c r="M37" s="121"/>
      <c r="N37" s="121"/>
      <c r="O37" s="121"/>
      <c r="P37" s="98"/>
      <c r="Q37" s="122"/>
      <c r="R37" s="118"/>
      <c r="S37" s="123">
        <f t="shared" si="7"/>
        <v>0</v>
      </c>
      <c r="T37" s="587">
        <f t="shared" si="3"/>
        <v>27895</v>
      </c>
      <c r="U37" s="587"/>
    </row>
    <row r="38" spans="1:23" s="167" customFormat="1" ht="26.25" customHeight="1" x14ac:dyDescent="0.35">
      <c r="A38" s="95">
        <v>24</v>
      </c>
      <c r="B38" s="130" t="s">
        <v>114</v>
      </c>
      <c r="C38" s="115"/>
      <c r="D38" s="115">
        <v>1</v>
      </c>
      <c r="E38" s="116" t="s">
        <v>689</v>
      </c>
      <c r="F38" s="94">
        <v>636</v>
      </c>
      <c r="G38" s="100">
        <v>31928</v>
      </c>
      <c r="H38" s="118">
        <v>5000</v>
      </c>
      <c r="I38" s="118"/>
      <c r="J38" s="118">
        <f t="shared" si="1"/>
        <v>36928</v>
      </c>
      <c r="K38" s="119">
        <f>G38+J38</f>
        <v>68856</v>
      </c>
      <c r="L38" s="120"/>
      <c r="M38" s="121"/>
      <c r="N38" s="121"/>
      <c r="O38" s="121"/>
      <c r="P38" s="98"/>
      <c r="Q38" s="122"/>
      <c r="R38" s="118"/>
      <c r="S38" s="123">
        <f t="shared" ref="S38:S39" si="8">SUM(P38:P38,R38:R38)</f>
        <v>0</v>
      </c>
      <c r="T38" s="587">
        <f t="shared" si="3"/>
        <v>36928</v>
      </c>
      <c r="U38" s="587"/>
    </row>
    <row r="39" spans="1:23" s="167" customFormat="1" ht="26.25" customHeight="1" x14ac:dyDescent="0.35">
      <c r="A39" s="95">
        <v>25</v>
      </c>
      <c r="B39" s="130" t="s">
        <v>115</v>
      </c>
      <c r="C39" s="115">
        <v>1</v>
      </c>
      <c r="D39" s="115"/>
      <c r="E39" s="116" t="s">
        <v>690</v>
      </c>
      <c r="F39" s="94">
        <v>108</v>
      </c>
      <c r="G39" s="100">
        <v>41135</v>
      </c>
      <c r="H39" s="118">
        <v>5000</v>
      </c>
      <c r="I39" s="118"/>
      <c r="J39" s="118">
        <f t="shared" si="1"/>
        <v>46135</v>
      </c>
      <c r="K39" s="119">
        <f t="shared" ref="K39" si="9">G39+J39</f>
        <v>87270</v>
      </c>
      <c r="L39" s="120"/>
      <c r="M39" s="121"/>
      <c r="N39" s="121"/>
      <c r="O39" s="121"/>
      <c r="P39" s="98"/>
      <c r="Q39" s="122"/>
      <c r="R39" s="118"/>
      <c r="S39" s="123">
        <f t="shared" si="8"/>
        <v>0</v>
      </c>
      <c r="T39" s="587">
        <f t="shared" si="3"/>
        <v>46135</v>
      </c>
      <c r="U39" s="587"/>
    </row>
    <row r="40" spans="1:23" s="1" customFormat="1" ht="9" customHeight="1" x14ac:dyDescent="0.3">
      <c r="A40" s="10"/>
      <c r="B40" s="41"/>
      <c r="C40" s="42"/>
      <c r="D40" s="42"/>
      <c r="E40" s="41"/>
      <c r="F40" s="42"/>
      <c r="G40" s="43"/>
      <c r="H40" s="44"/>
      <c r="I40" s="43"/>
      <c r="J40" s="43"/>
      <c r="K40" s="43"/>
      <c r="L40" s="6"/>
      <c r="N40" s="45"/>
      <c r="O40" s="45"/>
      <c r="P40" s="43"/>
      <c r="Q40" s="6"/>
      <c r="R40" s="46"/>
      <c r="S40" s="47"/>
      <c r="T40" s="593"/>
      <c r="U40" s="593"/>
      <c r="V40" s="6"/>
    </row>
    <row r="41" spans="1:23" s="1" customFormat="1" ht="24" customHeight="1" thickBot="1" x14ac:dyDescent="0.35">
      <c r="A41" s="10"/>
      <c r="B41" s="41"/>
      <c r="C41" s="48">
        <f>SUM(C15:C39)</f>
        <v>12</v>
      </c>
      <c r="D41" s="48">
        <f>SUM(D15:D39)</f>
        <v>13</v>
      </c>
      <c r="E41" s="41"/>
      <c r="F41" s="134" t="s">
        <v>35</v>
      </c>
      <c r="G41" s="92">
        <f t="shared" ref="G41:S41" si="10">SUM(G15:G40)</f>
        <v>683651</v>
      </c>
      <c r="H41" s="92">
        <f t="shared" si="10"/>
        <v>125000</v>
      </c>
      <c r="I41" s="92">
        <f t="shared" si="10"/>
        <v>0</v>
      </c>
      <c r="J41" s="78">
        <f t="shared" si="10"/>
        <v>808651</v>
      </c>
      <c r="K41" s="78">
        <f t="shared" si="10"/>
        <v>1469407</v>
      </c>
      <c r="L41" s="78">
        <f t="shared" si="10"/>
        <v>0</v>
      </c>
      <c r="M41" s="78">
        <f t="shared" si="10"/>
        <v>0</v>
      </c>
      <c r="N41" s="78">
        <f t="shared" si="10"/>
        <v>0</v>
      </c>
      <c r="O41" s="78">
        <f t="shared" si="10"/>
        <v>0</v>
      </c>
      <c r="P41" s="78">
        <f t="shared" si="10"/>
        <v>0</v>
      </c>
      <c r="Q41" s="78">
        <f t="shared" si="10"/>
        <v>0</v>
      </c>
      <c r="R41" s="78">
        <f t="shared" si="10"/>
        <v>0</v>
      </c>
      <c r="S41" s="78">
        <f t="shared" si="10"/>
        <v>0</v>
      </c>
      <c r="T41" s="594">
        <f>SUM(T15:U40)</f>
        <v>808651</v>
      </c>
      <c r="U41" s="594"/>
      <c r="V41" s="6"/>
    </row>
    <row r="42" spans="1:23" s="51" customFormat="1" ht="18.75" customHeight="1" thickTop="1" thickBot="1" x14ac:dyDescent="0.35">
      <c r="A42" s="22"/>
      <c r="B42" s="23"/>
      <c r="C42" s="23"/>
      <c r="D42" s="23"/>
      <c r="E42" s="23"/>
      <c r="F42" s="23"/>
      <c r="G42" s="49"/>
      <c r="H42" s="49"/>
      <c r="I42" s="49"/>
      <c r="J42" s="49"/>
      <c r="K42" s="49"/>
      <c r="L42" s="49"/>
      <c r="M42" s="50"/>
      <c r="N42" s="50"/>
      <c r="O42" s="50"/>
      <c r="P42" s="49"/>
      <c r="Q42" s="49"/>
      <c r="R42" s="49"/>
      <c r="S42" s="49"/>
      <c r="T42" s="49"/>
      <c r="U42" s="49"/>
      <c r="V42" s="23"/>
    </row>
    <row r="43" spans="1:23" s="1" customFormat="1" ht="20.25" customHeight="1" thickBot="1" x14ac:dyDescent="0.35">
      <c r="A43" s="9" t="s">
        <v>9</v>
      </c>
      <c r="B43" s="17" t="s">
        <v>17</v>
      </c>
      <c r="C43" s="17"/>
      <c r="D43" s="17"/>
      <c r="E43" s="6"/>
      <c r="F43" s="6"/>
      <c r="G43" s="9" t="s">
        <v>11</v>
      </c>
      <c r="H43" s="7" t="s">
        <v>27</v>
      </c>
      <c r="I43" s="7" t="s">
        <v>63</v>
      </c>
      <c r="K43" s="6"/>
      <c r="L43" s="6"/>
      <c r="M43" s="6"/>
      <c r="N43" s="6"/>
      <c r="O43" s="6"/>
      <c r="P43" s="6"/>
      <c r="Q43" s="9" t="s">
        <v>10</v>
      </c>
      <c r="R43" s="595" t="s">
        <v>68</v>
      </c>
      <c r="S43" s="595"/>
      <c r="T43" s="595"/>
      <c r="U43" s="595"/>
      <c r="V43" s="14"/>
    </row>
    <row r="44" spans="1:23" s="1" customFormat="1" ht="20.25" customHeight="1" x14ac:dyDescent="0.3">
      <c r="A44" s="77"/>
      <c r="B44" s="17"/>
      <c r="C44" s="17"/>
      <c r="D44" s="17"/>
      <c r="E44" s="6"/>
      <c r="F44" s="6"/>
      <c r="G44" s="77"/>
      <c r="H44" s="7"/>
      <c r="K44" s="6"/>
      <c r="L44" s="6"/>
      <c r="M44" s="6"/>
      <c r="N44" s="6"/>
      <c r="O44" s="6"/>
      <c r="P44" s="6"/>
      <c r="Q44" s="77"/>
      <c r="R44" s="75"/>
      <c r="S44" s="75"/>
      <c r="T44" s="75"/>
      <c r="U44" s="75"/>
      <c r="V44" s="14"/>
    </row>
    <row r="45" spans="1:23" s="1" customFormat="1" ht="20.25" customHeight="1" x14ac:dyDescent="0.3">
      <c r="A45" s="596" t="s">
        <v>71</v>
      </c>
      <c r="B45" s="596"/>
      <c r="C45" s="30"/>
      <c r="D45" s="30"/>
      <c r="E45" s="55"/>
      <c r="F45" s="7"/>
      <c r="G45" s="596" t="s">
        <v>45</v>
      </c>
      <c r="H45" s="596"/>
      <c r="I45" s="596"/>
      <c r="J45" s="596"/>
      <c r="K45" s="7"/>
      <c r="L45" s="55"/>
      <c r="M45" s="7"/>
      <c r="N45" s="7"/>
      <c r="O45" s="7"/>
      <c r="P45" s="7"/>
      <c r="Q45" s="596" t="s">
        <v>39</v>
      </c>
      <c r="R45" s="596"/>
      <c r="S45" s="596"/>
      <c r="T45" s="7"/>
      <c r="U45" s="55"/>
      <c r="V45" s="6"/>
    </row>
    <row r="46" spans="1:23" s="1" customFormat="1" ht="20.25" customHeight="1" x14ac:dyDescent="0.3">
      <c r="A46" s="597" t="s">
        <v>37</v>
      </c>
      <c r="B46" s="597"/>
      <c r="C46" s="75"/>
      <c r="D46" s="75"/>
      <c r="E46" s="31" t="s">
        <v>16</v>
      </c>
      <c r="F46" s="31"/>
      <c r="G46" s="597" t="s">
        <v>38</v>
      </c>
      <c r="H46" s="597"/>
      <c r="I46" s="597"/>
      <c r="J46" s="597"/>
      <c r="L46" s="31" t="s">
        <v>16</v>
      </c>
      <c r="M46" s="31"/>
      <c r="N46" s="31"/>
      <c r="O46" s="31"/>
      <c r="P46" s="8"/>
      <c r="Q46" s="598" t="s">
        <v>40</v>
      </c>
      <c r="R46" s="598"/>
      <c r="S46" s="598"/>
      <c r="T46" s="16"/>
      <c r="U46" s="31" t="s">
        <v>16</v>
      </c>
      <c r="V46" s="16"/>
    </row>
    <row r="47" spans="1:23" s="1" customFormat="1" ht="20.25" customHeight="1" x14ac:dyDescent="0.3">
      <c r="A47" s="597" t="s">
        <v>18</v>
      </c>
      <c r="B47" s="597"/>
      <c r="C47" s="75"/>
      <c r="D47" s="75"/>
      <c r="F47" s="8"/>
      <c r="G47" s="599" t="s">
        <v>19</v>
      </c>
      <c r="H47" s="599"/>
      <c r="I47" s="599"/>
      <c r="J47" s="599"/>
      <c r="Q47" s="598" t="s">
        <v>28</v>
      </c>
      <c r="R47" s="598"/>
      <c r="S47" s="598"/>
      <c r="T47" s="16"/>
      <c r="U47" s="16"/>
      <c r="V47" s="16"/>
    </row>
    <row r="48" spans="1:23" s="1" customFormat="1" ht="20.25" customHeight="1" thickBot="1" x14ac:dyDescent="0.3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T48" s="7"/>
      <c r="U48" s="6"/>
      <c r="V48" s="6"/>
      <c r="W48" s="600"/>
    </row>
    <row r="49" spans="1:23" s="1" customFormat="1" ht="18.75" customHeight="1" thickBot="1" x14ac:dyDescent="0.35">
      <c r="A49" s="9" t="s">
        <v>12</v>
      </c>
      <c r="B49" s="601" t="s">
        <v>29</v>
      </c>
      <c r="C49" s="601"/>
      <c r="D49" s="601"/>
      <c r="E49" s="601"/>
      <c r="F49" s="601"/>
      <c r="G49" s="9" t="s">
        <v>14</v>
      </c>
      <c r="H49" s="602" t="s">
        <v>67</v>
      </c>
      <c r="I49" s="602"/>
      <c r="J49" s="602"/>
      <c r="K49" s="602"/>
      <c r="L49" s="602"/>
      <c r="M49" s="79"/>
      <c r="N49" s="79"/>
      <c r="O49" s="79"/>
      <c r="Q49" s="9" t="s">
        <v>25</v>
      </c>
      <c r="T49" s="15"/>
      <c r="V49" s="6"/>
      <c r="W49" s="600"/>
    </row>
    <row r="50" spans="1:23" s="1" customFormat="1" ht="18.75" customHeight="1" x14ac:dyDescent="0.3">
      <c r="A50" s="6" t="s">
        <v>13</v>
      </c>
      <c r="B50" s="14"/>
      <c r="C50" s="14"/>
      <c r="D50" s="14"/>
      <c r="E50" s="14"/>
      <c r="F50" s="14"/>
      <c r="G50" s="14"/>
      <c r="H50" s="602"/>
      <c r="I50" s="602"/>
      <c r="J50" s="602"/>
      <c r="K50" s="602"/>
      <c r="L50" s="602"/>
      <c r="M50" s="79"/>
      <c r="N50" s="79"/>
      <c r="O50" s="79"/>
      <c r="T50" s="15"/>
      <c r="W50" s="600"/>
    </row>
    <row r="51" spans="1:23" s="1" customFormat="1" ht="15" customHeight="1" x14ac:dyDescent="0.3">
      <c r="A51" s="6"/>
      <c r="B51" s="7" t="s">
        <v>15</v>
      </c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S51" s="7" t="s">
        <v>22</v>
      </c>
      <c r="W51" s="600"/>
    </row>
    <row r="52" spans="1:23" s="1" customFormat="1" ht="16.5" customHeight="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S52" s="6" t="s">
        <v>23</v>
      </c>
      <c r="W52" s="600"/>
    </row>
    <row r="53" spans="1:23" s="1" customFormat="1" ht="15" customHeight="1" x14ac:dyDescent="0.3">
      <c r="A53" s="596" t="s">
        <v>41</v>
      </c>
      <c r="B53" s="596"/>
      <c r="C53" s="30"/>
      <c r="D53" s="30"/>
      <c r="E53" s="55"/>
      <c r="F53" s="7"/>
      <c r="G53" s="55"/>
      <c r="H53" s="55"/>
      <c r="I53" s="55"/>
      <c r="J53" s="13"/>
      <c r="L53" s="13"/>
      <c r="P53" s="7"/>
      <c r="Q53" s="7"/>
      <c r="R53" s="7"/>
      <c r="S53" s="7"/>
      <c r="V53" s="7"/>
      <c r="W53" s="600"/>
    </row>
    <row r="54" spans="1:23" s="1" customFormat="1" ht="15" customHeight="1" x14ac:dyDescent="0.3">
      <c r="A54" s="598" t="s">
        <v>42</v>
      </c>
      <c r="B54" s="598"/>
      <c r="C54" s="76"/>
      <c r="D54" s="76"/>
      <c r="E54" s="31" t="s">
        <v>16</v>
      </c>
      <c r="F54" s="31"/>
      <c r="G54" s="597" t="s">
        <v>20</v>
      </c>
      <c r="H54" s="597"/>
      <c r="I54" s="597"/>
      <c r="J54" s="597"/>
      <c r="L54" s="31" t="s">
        <v>16</v>
      </c>
      <c r="M54" s="31"/>
      <c r="N54" s="31"/>
      <c r="O54" s="31"/>
      <c r="P54" s="7"/>
      <c r="Q54" s="7"/>
      <c r="R54" s="7"/>
      <c r="V54" s="6"/>
      <c r="W54" s="4"/>
    </row>
    <row r="55" spans="1:23" s="1" customFormat="1" ht="15" customHeight="1" x14ac:dyDescent="0.3">
      <c r="A55" s="598" t="s">
        <v>30</v>
      </c>
      <c r="B55" s="598"/>
      <c r="C55" s="76"/>
      <c r="D55" s="76"/>
      <c r="E55" s="16"/>
      <c r="F55" s="7"/>
      <c r="G55" s="597" t="s">
        <v>21</v>
      </c>
      <c r="H55" s="597"/>
      <c r="I55" s="597"/>
      <c r="J55" s="597"/>
      <c r="P55" s="14"/>
      <c r="Q55" s="14"/>
      <c r="R55" s="14"/>
      <c r="S55" s="14"/>
      <c r="T55" s="7"/>
      <c r="U55" s="6"/>
      <c r="V55" s="6"/>
    </row>
    <row r="56" spans="1:23" x14ac:dyDescent="0.3">
      <c r="B56" s="5"/>
      <c r="C56" s="5"/>
      <c r="D56" s="5"/>
    </row>
    <row r="57" spans="1:23" s="20" customFormat="1" ht="17.25" customHeight="1" x14ac:dyDescent="0.3">
      <c r="S57" s="542" t="s">
        <v>26</v>
      </c>
      <c r="T57" s="542"/>
      <c r="U57" s="542"/>
      <c r="V57" s="542"/>
    </row>
    <row r="58" spans="1:23" s="20" customFormat="1" ht="17.25" customHeight="1" x14ac:dyDescent="0.3">
      <c r="A58" s="543" t="s">
        <v>64</v>
      </c>
      <c r="B58" s="544"/>
      <c r="C58" s="544"/>
      <c r="D58" s="544"/>
      <c r="E58" s="544"/>
      <c r="F58" s="544"/>
      <c r="G58" s="544"/>
      <c r="H58" s="544"/>
      <c r="I58" s="544"/>
      <c r="J58" s="544"/>
      <c r="K58" s="544"/>
      <c r="L58" s="544"/>
      <c r="M58" s="544"/>
      <c r="N58" s="544"/>
      <c r="O58" s="544"/>
      <c r="P58" s="544"/>
      <c r="Q58" s="544"/>
      <c r="R58" s="544"/>
      <c r="S58" s="544"/>
      <c r="T58" s="544"/>
      <c r="U58" s="544"/>
      <c r="V58" s="52"/>
    </row>
    <row r="59" spans="1:23" s="20" customFormat="1" ht="17.25" customHeight="1" x14ac:dyDescent="0.3">
      <c r="A59" s="543" t="s">
        <v>65</v>
      </c>
      <c r="B59" s="544"/>
      <c r="C59" s="544"/>
      <c r="D59" s="544"/>
      <c r="E59" s="544"/>
      <c r="F59" s="544"/>
      <c r="G59" s="544"/>
      <c r="H59" s="544"/>
      <c r="I59" s="544"/>
      <c r="J59" s="544"/>
      <c r="K59" s="544"/>
      <c r="L59" s="544"/>
      <c r="M59" s="544"/>
      <c r="N59" s="544"/>
      <c r="O59" s="544"/>
      <c r="P59" s="544"/>
      <c r="Q59" s="544"/>
      <c r="R59" s="544"/>
      <c r="S59" s="544"/>
      <c r="T59" s="544"/>
      <c r="U59" s="544"/>
      <c r="V59" s="52"/>
    </row>
    <row r="60" spans="1:23" s="20" customFormat="1" ht="17.25" customHeight="1" x14ac:dyDescent="0.3">
      <c r="A60" s="543" t="s">
        <v>66</v>
      </c>
      <c r="B60" s="544"/>
      <c r="C60" s="544"/>
      <c r="D60" s="544"/>
      <c r="E60" s="544"/>
      <c r="F60" s="544"/>
      <c r="G60" s="544"/>
      <c r="H60" s="544"/>
      <c r="I60" s="544"/>
      <c r="J60" s="544"/>
      <c r="K60" s="544"/>
      <c r="L60" s="544"/>
      <c r="M60" s="544"/>
      <c r="N60" s="544"/>
      <c r="O60" s="544"/>
      <c r="P60" s="544"/>
      <c r="Q60" s="544"/>
      <c r="R60" s="544"/>
      <c r="S60" s="544"/>
      <c r="T60" s="544"/>
      <c r="U60" s="544"/>
      <c r="V60" s="52"/>
    </row>
    <row r="61" spans="1:23" s="1" customFormat="1" ht="18" customHeight="1" x14ac:dyDescent="0.3">
      <c r="A61" s="545" t="s">
        <v>993</v>
      </c>
      <c r="B61" s="545"/>
      <c r="C61" s="545"/>
      <c r="D61" s="545"/>
      <c r="E61" s="545"/>
      <c r="F61" s="545"/>
      <c r="G61" s="545"/>
      <c r="H61" s="545"/>
      <c r="I61" s="545"/>
      <c r="J61" s="545"/>
      <c r="K61" s="545"/>
      <c r="L61" s="545"/>
      <c r="M61" s="545"/>
      <c r="N61" s="545"/>
      <c r="O61" s="545"/>
      <c r="P61" s="545"/>
      <c r="Q61" s="545"/>
      <c r="R61" s="545"/>
      <c r="S61" s="545"/>
      <c r="T61" s="545"/>
      <c r="U61" s="545"/>
      <c r="V61" s="53"/>
    </row>
    <row r="62" spans="1:23" s="1" customFormat="1" ht="16.5" customHeight="1" x14ac:dyDescent="0.3">
      <c r="A62" s="546" t="s">
        <v>900</v>
      </c>
      <c r="B62" s="546"/>
      <c r="C62" s="546"/>
      <c r="D62" s="546"/>
      <c r="E62" s="546"/>
      <c r="F62" s="546"/>
      <c r="G62" s="546"/>
      <c r="H62" s="546"/>
      <c r="I62" s="546"/>
      <c r="J62" s="546"/>
      <c r="K62" s="546"/>
      <c r="L62" s="546"/>
      <c r="M62" s="546"/>
      <c r="N62" s="546"/>
      <c r="O62" s="546"/>
      <c r="P62" s="546"/>
      <c r="Q62" s="546"/>
      <c r="R62" s="546"/>
      <c r="S62" s="546"/>
      <c r="T62" s="546"/>
      <c r="U62" s="546"/>
      <c r="V62" s="54"/>
    </row>
    <row r="63" spans="1:23" s="1" customFormat="1" ht="8.2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3" s="1" customFormat="1" x14ac:dyDescent="0.3">
      <c r="A64" s="11" t="s">
        <v>33</v>
      </c>
      <c r="B64" s="11" t="s">
        <v>31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T64" s="11"/>
      <c r="U64" s="11"/>
      <c r="V64" s="11"/>
    </row>
    <row r="65" spans="1:23" s="1" customFormat="1" x14ac:dyDescent="0.3">
      <c r="A65" s="11" t="s">
        <v>34</v>
      </c>
      <c r="B65" s="6" t="s">
        <v>49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2"/>
      <c r="T65" s="12"/>
      <c r="U65" s="6"/>
      <c r="V65" s="6"/>
    </row>
    <row r="66" spans="1:23" s="1" customFormat="1" ht="22.5" customHeight="1" x14ac:dyDescent="0.3">
      <c r="A66" s="7" t="s">
        <v>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6"/>
      <c r="T66" s="6"/>
      <c r="U66" s="6"/>
    </row>
    <row r="67" spans="1:23" s="1" customFormat="1" ht="9" customHeight="1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3" ht="24" customHeight="1" thickBot="1" x14ac:dyDescent="0.35">
      <c r="A68" s="547" t="s">
        <v>5</v>
      </c>
      <c r="B68" s="605" t="s">
        <v>1</v>
      </c>
      <c r="C68" s="608" t="s">
        <v>43</v>
      </c>
      <c r="D68" s="611" t="s">
        <v>25</v>
      </c>
      <c r="E68" s="583" t="s">
        <v>2</v>
      </c>
      <c r="F68" s="539" t="s">
        <v>6</v>
      </c>
      <c r="G68" s="566" t="s">
        <v>3</v>
      </c>
      <c r="H68" s="568"/>
      <c r="I68" s="568"/>
      <c r="J68" s="568"/>
      <c r="K68" s="570"/>
      <c r="L68" s="566" t="s">
        <v>24</v>
      </c>
      <c r="M68" s="567"/>
      <c r="N68" s="567"/>
      <c r="O68" s="567"/>
      <c r="P68" s="568"/>
      <c r="Q68" s="569"/>
      <c r="R68" s="569"/>
      <c r="S68" s="570"/>
      <c r="T68" s="571" t="s">
        <v>7</v>
      </c>
      <c r="U68" s="572"/>
      <c r="V68" s="559" t="s">
        <v>8</v>
      </c>
      <c r="W68" s="3"/>
    </row>
    <row r="69" spans="1:23" ht="19.5" customHeight="1" x14ac:dyDescent="0.3">
      <c r="A69" s="548"/>
      <c r="B69" s="606"/>
      <c r="C69" s="609"/>
      <c r="D69" s="612"/>
      <c r="E69" s="614"/>
      <c r="F69" s="540"/>
      <c r="G69" s="722" t="s">
        <v>70</v>
      </c>
      <c r="H69" s="723" t="s">
        <v>893</v>
      </c>
      <c r="I69" s="724" t="s">
        <v>894</v>
      </c>
      <c r="J69" s="725" t="s">
        <v>36</v>
      </c>
      <c r="K69" s="722" t="s">
        <v>4</v>
      </c>
      <c r="L69" s="585"/>
      <c r="M69" s="56"/>
      <c r="N69" s="56"/>
      <c r="O69" s="56"/>
      <c r="P69" s="57"/>
      <c r="Q69" s="588"/>
      <c r="R69" s="29"/>
      <c r="S69" s="590"/>
      <c r="T69" s="573"/>
      <c r="U69" s="574"/>
      <c r="V69" s="560"/>
      <c r="W69" s="2"/>
    </row>
    <row r="70" spans="1:23" ht="37.5" customHeight="1" thickBot="1" x14ac:dyDescent="0.35">
      <c r="A70" s="549"/>
      <c r="B70" s="607"/>
      <c r="C70" s="610"/>
      <c r="D70" s="613"/>
      <c r="E70" s="584"/>
      <c r="F70" s="541"/>
      <c r="G70" s="578"/>
      <c r="H70" s="580"/>
      <c r="I70" s="582"/>
      <c r="J70" s="584"/>
      <c r="K70" s="578"/>
      <c r="L70" s="586"/>
      <c r="M70" s="58"/>
      <c r="N70" s="58"/>
      <c r="O70" s="58"/>
      <c r="P70" s="59"/>
      <c r="Q70" s="589"/>
      <c r="R70" s="107"/>
      <c r="S70" s="591"/>
      <c r="T70" s="575"/>
      <c r="U70" s="576"/>
      <c r="V70" s="561"/>
      <c r="W70" s="2"/>
    </row>
    <row r="71" spans="1:23" x14ac:dyDescent="0.3">
      <c r="B71" s="82"/>
    </row>
    <row r="72" spans="1:23" s="1" customFormat="1" ht="9" customHeight="1" x14ac:dyDescent="0.3">
      <c r="A72" s="10"/>
      <c r="B72" s="41"/>
      <c r="C72" s="42"/>
      <c r="D72" s="42"/>
      <c r="E72" s="41"/>
      <c r="F72" s="42"/>
      <c r="G72" s="43"/>
      <c r="H72" s="44"/>
      <c r="I72" s="43"/>
      <c r="J72" s="43"/>
      <c r="K72" s="43"/>
      <c r="L72" s="6"/>
      <c r="N72" s="45"/>
      <c r="O72" s="45"/>
      <c r="P72" s="43"/>
      <c r="Q72" s="6"/>
      <c r="R72" s="46"/>
      <c r="S72" s="47"/>
      <c r="T72" s="593"/>
      <c r="U72" s="593"/>
      <c r="V72" s="6"/>
    </row>
    <row r="73" spans="1:23" s="1" customFormat="1" ht="24" customHeight="1" thickBot="1" x14ac:dyDescent="0.35">
      <c r="A73" s="10"/>
      <c r="B73" s="41"/>
      <c r="C73" s="48">
        <f>SUM(C49:C71)</f>
        <v>0</v>
      </c>
      <c r="D73" s="48">
        <f>SUM(D49:D71)</f>
        <v>0</v>
      </c>
      <c r="E73" s="41"/>
      <c r="F73" s="134" t="s">
        <v>35</v>
      </c>
      <c r="G73" s="104">
        <f t="shared" ref="G73:S73" si="11">SUM(G49:G72)</f>
        <v>0</v>
      </c>
      <c r="H73" s="104">
        <f t="shared" si="11"/>
        <v>0</v>
      </c>
      <c r="I73" s="104">
        <f t="shared" si="11"/>
        <v>0</v>
      </c>
      <c r="J73" s="104">
        <f t="shared" si="11"/>
        <v>0</v>
      </c>
      <c r="K73" s="104">
        <f t="shared" si="11"/>
        <v>0</v>
      </c>
      <c r="L73" s="104">
        <f t="shared" si="11"/>
        <v>0</v>
      </c>
      <c r="M73" s="104">
        <f t="shared" si="11"/>
        <v>0</v>
      </c>
      <c r="N73" s="104">
        <f t="shared" si="11"/>
        <v>0</v>
      </c>
      <c r="O73" s="104">
        <f t="shared" si="11"/>
        <v>0</v>
      </c>
      <c r="P73" s="104">
        <f t="shared" si="11"/>
        <v>0</v>
      </c>
      <c r="Q73" s="104">
        <f t="shared" si="11"/>
        <v>0</v>
      </c>
      <c r="R73" s="104">
        <f t="shared" si="11"/>
        <v>0</v>
      </c>
      <c r="S73" s="104">
        <f t="shared" si="11"/>
        <v>0</v>
      </c>
      <c r="T73" s="594">
        <f>SUM(T49:U72)</f>
        <v>0</v>
      </c>
      <c r="U73" s="594"/>
      <c r="V73" s="6"/>
    </row>
    <row r="74" spans="1:23" s="51" customFormat="1" ht="18.75" customHeight="1" thickTop="1" thickBot="1" x14ac:dyDescent="0.35">
      <c r="A74" s="22"/>
      <c r="B74" s="23"/>
      <c r="C74" s="23"/>
      <c r="D74" s="23"/>
      <c r="E74" s="23"/>
      <c r="F74" s="23"/>
      <c r="G74" s="49"/>
      <c r="H74" s="49"/>
      <c r="I74" s="49"/>
      <c r="J74" s="49"/>
      <c r="K74" s="49"/>
      <c r="L74" s="49"/>
      <c r="M74" s="50"/>
      <c r="N74" s="50"/>
      <c r="O74" s="50"/>
      <c r="P74" s="49"/>
      <c r="Q74" s="49"/>
      <c r="R74" s="49"/>
      <c r="S74" s="49"/>
      <c r="T74" s="49"/>
      <c r="U74" s="49"/>
      <c r="V74" s="23"/>
    </row>
    <row r="75" spans="1:23" s="1" customFormat="1" ht="20.25" customHeight="1" thickBot="1" x14ac:dyDescent="0.35">
      <c r="A75" s="9" t="s">
        <v>9</v>
      </c>
      <c r="B75" s="17" t="s">
        <v>17</v>
      </c>
      <c r="C75" s="17"/>
      <c r="D75" s="17"/>
      <c r="E75" s="6"/>
      <c r="F75" s="6"/>
      <c r="G75" s="9" t="s">
        <v>11</v>
      </c>
      <c r="H75" s="7" t="s">
        <v>27</v>
      </c>
      <c r="I75" s="7" t="s">
        <v>63</v>
      </c>
      <c r="K75" s="6"/>
      <c r="L75" s="6"/>
      <c r="M75" s="6"/>
      <c r="N75" s="6"/>
      <c r="O75" s="6"/>
      <c r="P75" s="6"/>
      <c r="Q75" s="9" t="s">
        <v>10</v>
      </c>
      <c r="R75" s="595" t="s">
        <v>68</v>
      </c>
      <c r="S75" s="595"/>
      <c r="T75" s="595"/>
      <c r="U75" s="595"/>
      <c r="V75" s="14"/>
    </row>
    <row r="76" spans="1:23" s="1" customFormat="1" ht="20.25" customHeight="1" x14ac:dyDescent="0.3">
      <c r="A76" s="106"/>
      <c r="B76" s="17"/>
      <c r="C76" s="17"/>
      <c r="D76" s="17"/>
      <c r="E76" s="6"/>
      <c r="F76" s="6"/>
      <c r="G76" s="106"/>
      <c r="H76" s="7"/>
      <c r="K76" s="6"/>
      <c r="L76" s="6"/>
      <c r="M76" s="6"/>
      <c r="N76" s="6"/>
      <c r="O76" s="6"/>
      <c r="P76" s="6"/>
      <c r="Q76" s="106"/>
      <c r="R76" s="102"/>
      <c r="S76" s="102"/>
      <c r="T76" s="102"/>
      <c r="U76" s="102"/>
      <c r="V76" s="14"/>
    </row>
    <row r="77" spans="1:23" s="1" customFormat="1" ht="20.25" customHeight="1" x14ac:dyDescent="0.3">
      <c r="A77" s="596" t="s">
        <v>71</v>
      </c>
      <c r="B77" s="596"/>
      <c r="C77" s="30"/>
      <c r="D77" s="30"/>
      <c r="E77" s="55"/>
      <c r="F77" s="7"/>
      <c r="G77" s="596" t="s">
        <v>45</v>
      </c>
      <c r="H77" s="596"/>
      <c r="I77" s="596"/>
      <c r="J77" s="596"/>
      <c r="K77" s="7"/>
      <c r="L77" s="55"/>
      <c r="M77" s="7"/>
      <c r="N77" s="7"/>
      <c r="O77" s="7"/>
      <c r="P77" s="7"/>
      <c r="Q77" s="596" t="s">
        <v>39</v>
      </c>
      <c r="R77" s="596"/>
      <c r="S77" s="596"/>
      <c r="T77" s="7"/>
      <c r="U77" s="55"/>
      <c r="V77" s="6"/>
    </row>
    <row r="78" spans="1:23" s="1" customFormat="1" ht="20.25" customHeight="1" x14ac:dyDescent="0.3">
      <c r="A78" s="597" t="s">
        <v>37</v>
      </c>
      <c r="B78" s="597"/>
      <c r="C78" s="102"/>
      <c r="D78" s="102"/>
      <c r="E78" s="31" t="s">
        <v>16</v>
      </c>
      <c r="F78" s="31"/>
      <c r="G78" s="597" t="s">
        <v>38</v>
      </c>
      <c r="H78" s="597"/>
      <c r="I78" s="597"/>
      <c r="J78" s="597"/>
      <c r="L78" s="31" t="s">
        <v>16</v>
      </c>
      <c r="M78" s="31"/>
      <c r="N78" s="31"/>
      <c r="O78" s="31"/>
      <c r="P78" s="8"/>
      <c r="Q78" s="598" t="s">
        <v>40</v>
      </c>
      <c r="R78" s="598"/>
      <c r="S78" s="598"/>
      <c r="T78" s="16"/>
      <c r="U78" s="31" t="s">
        <v>16</v>
      </c>
      <c r="V78" s="16"/>
    </row>
    <row r="79" spans="1:23" s="1" customFormat="1" ht="20.25" customHeight="1" x14ac:dyDescent="0.3">
      <c r="A79" s="597" t="s">
        <v>18</v>
      </c>
      <c r="B79" s="597"/>
      <c r="C79" s="102"/>
      <c r="D79" s="102"/>
      <c r="F79" s="8"/>
      <c r="G79" s="599" t="s">
        <v>19</v>
      </c>
      <c r="H79" s="599"/>
      <c r="I79" s="599"/>
      <c r="J79" s="599"/>
      <c r="Q79" s="598" t="s">
        <v>28</v>
      </c>
      <c r="R79" s="598"/>
      <c r="S79" s="598"/>
      <c r="T79" s="16"/>
      <c r="U79" s="16"/>
      <c r="V79" s="16"/>
    </row>
    <row r="80" spans="1:23" s="1" customFormat="1" ht="20.25" customHeight="1" thickBot="1" x14ac:dyDescent="0.3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T80" s="7"/>
      <c r="U80" s="6"/>
      <c r="V80" s="6"/>
      <c r="W80" s="600"/>
    </row>
    <row r="81" spans="1:23" s="1" customFormat="1" ht="18.75" customHeight="1" thickBot="1" x14ac:dyDescent="0.35">
      <c r="A81" s="9" t="s">
        <v>12</v>
      </c>
      <c r="B81" s="601" t="s">
        <v>29</v>
      </c>
      <c r="C81" s="601"/>
      <c r="D81" s="601"/>
      <c r="E81" s="601"/>
      <c r="F81" s="601"/>
      <c r="G81" s="9" t="s">
        <v>14</v>
      </c>
      <c r="H81" s="602" t="s">
        <v>67</v>
      </c>
      <c r="I81" s="602"/>
      <c r="J81" s="602"/>
      <c r="K81" s="602"/>
      <c r="L81" s="602"/>
      <c r="M81" s="79"/>
      <c r="N81" s="79"/>
      <c r="O81" s="79"/>
      <c r="Q81" s="9" t="s">
        <v>25</v>
      </c>
      <c r="T81" s="15"/>
      <c r="V81" s="6"/>
      <c r="W81" s="600"/>
    </row>
    <row r="82" spans="1:23" s="1" customFormat="1" ht="18.75" customHeight="1" x14ac:dyDescent="0.3">
      <c r="A82" s="6" t="s">
        <v>13</v>
      </c>
      <c r="B82" s="14"/>
      <c r="C82" s="14"/>
      <c r="D82" s="14"/>
      <c r="E82" s="14"/>
      <c r="F82" s="14"/>
      <c r="G82" s="14"/>
      <c r="H82" s="602"/>
      <c r="I82" s="602"/>
      <c r="J82" s="602"/>
      <c r="K82" s="602"/>
      <c r="L82" s="602"/>
      <c r="M82" s="79"/>
      <c r="N82" s="79"/>
      <c r="O82" s="79"/>
      <c r="T82" s="15"/>
      <c r="W82" s="600"/>
    </row>
    <row r="83" spans="1:23" s="1" customFormat="1" ht="15" customHeight="1" x14ac:dyDescent="0.3">
      <c r="A83" s="6"/>
      <c r="B83" s="7" t="s">
        <v>15</v>
      </c>
      <c r="C83" s="7"/>
      <c r="D83" s="7"/>
      <c r="E83" s="7"/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S83" s="7" t="s">
        <v>22</v>
      </c>
      <c r="W83" s="600"/>
    </row>
    <row r="84" spans="1:23" s="1" customFormat="1" ht="16.5" customHeight="1" x14ac:dyDescent="0.3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S84" s="6" t="s">
        <v>23</v>
      </c>
      <c r="W84" s="600"/>
    </row>
    <row r="85" spans="1:23" s="1" customFormat="1" ht="15" customHeight="1" x14ac:dyDescent="0.3">
      <c r="A85" s="596" t="s">
        <v>41</v>
      </c>
      <c r="B85" s="596"/>
      <c r="C85" s="30"/>
      <c r="D85" s="30"/>
      <c r="E85" s="55"/>
      <c r="F85" s="7"/>
      <c r="G85" s="55"/>
      <c r="H85" s="55"/>
      <c r="I85" s="55"/>
      <c r="J85" s="13"/>
      <c r="L85" s="13"/>
      <c r="P85" s="7"/>
      <c r="Q85" s="7"/>
      <c r="R85" s="7"/>
      <c r="S85" s="7"/>
      <c r="V85" s="7"/>
      <c r="W85" s="600"/>
    </row>
    <row r="86" spans="1:23" s="1" customFormat="1" ht="15" customHeight="1" x14ac:dyDescent="0.3">
      <c r="A86" s="598" t="s">
        <v>42</v>
      </c>
      <c r="B86" s="598"/>
      <c r="C86" s="105"/>
      <c r="D86" s="105"/>
      <c r="E86" s="31" t="s">
        <v>16</v>
      </c>
      <c r="F86" s="31"/>
      <c r="G86" s="597" t="s">
        <v>20</v>
      </c>
      <c r="H86" s="597"/>
      <c r="I86" s="597"/>
      <c r="J86" s="597"/>
      <c r="L86" s="31" t="s">
        <v>16</v>
      </c>
      <c r="M86" s="31"/>
      <c r="N86" s="31"/>
      <c r="O86" s="31"/>
      <c r="P86" s="7"/>
      <c r="Q86" s="7"/>
      <c r="R86" s="7"/>
      <c r="V86" s="6"/>
      <c r="W86" s="4"/>
    </row>
    <row r="87" spans="1:23" s="1" customFormat="1" ht="15" customHeight="1" x14ac:dyDescent="0.3">
      <c r="A87" s="598" t="s">
        <v>30</v>
      </c>
      <c r="B87" s="598"/>
      <c r="C87" s="105"/>
      <c r="D87" s="105"/>
      <c r="E87" s="16"/>
      <c r="F87" s="7"/>
      <c r="G87" s="597" t="s">
        <v>21</v>
      </c>
      <c r="H87" s="597"/>
      <c r="I87" s="597"/>
      <c r="J87" s="597"/>
      <c r="P87" s="14"/>
      <c r="Q87" s="14"/>
      <c r="R87" s="14"/>
      <c r="S87" s="14"/>
      <c r="T87" s="7"/>
      <c r="U87" s="6"/>
      <c r="V87" s="6"/>
    </row>
  </sheetData>
  <mergeCells count="110">
    <mergeCell ref="A61:U61"/>
    <mergeCell ref="A62:U62"/>
    <mergeCell ref="A87:B87"/>
    <mergeCell ref="G87:J87"/>
    <mergeCell ref="W80:W85"/>
    <mergeCell ref="B81:F81"/>
    <mergeCell ref="H81:L82"/>
    <mergeCell ref="A85:B85"/>
    <mergeCell ref="A86:B86"/>
    <mergeCell ref="G86:J86"/>
    <mergeCell ref="A78:B78"/>
    <mergeCell ref="G78:J78"/>
    <mergeCell ref="Q78:S78"/>
    <mergeCell ref="A79:B79"/>
    <mergeCell ref="G79:J79"/>
    <mergeCell ref="Q79:S79"/>
    <mergeCell ref="T72:U72"/>
    <mergeCell ref="T73:U73"/>
    <mergeCell ref="R75:U75"/>
    <mergeCell ref="A77:B77"/>
    <mergeCell ref="G77:J77"/>
    <mergeCell ref="Q77:S77"/>
    <mergeCell ref="T68:U70"/>
    <mergeCell ref="V68:V70"/>
    <mergeCell ref="G69:G70"/>
    <mergeCell ref="H69:H70"/>
    <mergeCell ref="I69:I70"/>
    <mergeCell ref="J69:J70"/>
    <mergeCell ref="K69:K70"/>
    <mergeCell ref="L69:L70"/>
    <mergeCell ref="Q69:Q70"/>
    <mergeCell ref="S69:S70"/>
    <mergeCell ref="D68:D70"/>
    <mergeCell ref="E68:E70"/>
    <mergeCell ref="F68:F70"/>
    <mergeCell ref="G68:K68"/>
    <mergeCell ref="L68:S68"/>
    <mergeCell ref="A60:U60"/>
    <mergeCell ref="W48:W53"/>
    <mergeCell ref="B49:F49"/>
    <mergeCell ref="H49:L50"/>
    <mergeCell ref="A53:B53"/>
    <mergeCell ref="A54:B54"/>
    <mergeCell ref="G54:J54"/>
    <mergeCell ref="A46:B46"/>
    <mergeCell ref="G46:J46"/>
    <mergeCell ref="Q46:S46"/>
    <mergeCell ref="A47:B47"/>
    <mergeCell ref="G47:J47"/>
    <mergeCell ref="Q47:S47"/>
    <mergeCell ref="T35:U35"/>
    <mergeCell ref="T37:U37"/>
    <mergeCell ref="T40:U40"/>
    <mergeCell ref="T41:U41"/>
    <mergeCell ref="R43:U43"/>
    <mergeCell ref="A55:B55"/>
    <mergeCell ref="G55:J55"/>
    <mergeCell ref="T38:U38"/>
    <mergeCell ref="T39:U39"/>
    <mergeCell ref="A45:B45"/>
    <mergeCell ref="G45:J45"/>
    <mergeCell ref="T36:U36"/>
    <mergeCell ref="Q45:S45"/>
    <mergeCell ref="A68:A70"/>
    <mergeCell ref="B68:B70"/>
    <mergeCell ref="C68:C70"/>
    <mergeCell ref="T25:U25"/>
    <mergeCell ref="T15:U15"/>
    <mergeCell ref="T17:U17"/>
    <mergeCell ref="T18:U18"/>
    <mergeCell ref="T19:U19"/>
    <mergeCell ref="T20:U20"/>
    <mergeCell ref="T21:U21"/>
    <mergeCell ref="T22:U22"/>
    <mergeCell ref="T23:U23"/>
    <mergeCell ref="T24:U24"/>
    <mergeCell ref="T27:U27"/>
    <mergeCell ref="T28:U28"/>
    <mergeCell ref="T29:U29"/>
    <mergeCell ref="T30:U30"/>
    <mergeCell ref="S57:V57"/>
    <mergeCell ref="A58:U58"/>
    <mergeCell ref="A59:U59"/>
    <mergeCell ref="T31:U31"/>
    <mergeCell ref="T32:U32"/>
    <mergeCell ref="T33:U33"/>
    <mergeCell ref="T34:U34"/>
    <mergeCell ref="G13:G14"/>
    <mergeCell ref="H13:H14"/>
    <mergeCell ref="I13:I14"/>
    <mergeCell ref="J13:J14"/>
    <mergeCell ref="K13:K14"/>
    <mergeCell ref="F12:F14"/>
    <mergeCell ref="T26:U26"/>
    <mergeCell ref="T16:U16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T12:U14"/>
    <mergeCell ref="V12:V14"/>
    <mergeCell ref="L12:S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8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95"/>
  <sheetViews>
    <sheetView view="pageBreakPreview" zoomScale="85" zoomScaleNormal="85" zoomScaleSheetLayoutView="85" workbookViewId="0">
      <pane xSplit="2" topLeftCell="T1" activePane="topRight" state="frozen"/>
      <selection pane="topRight" activeCell="A70" sqref="A70:U70"/>
    </sheetView>
  </sheetViews>
  <sheetFormatPr defaultRowHeight="15.6" x14ac:dyDescent="0.3"/>
  <cols>
    <col min="1" max="1" width="5.5" customWidth="1"/>
    <col min="2" max="2" width="32.3984375" customWidth="1"/>
    <col min="3" max="4" width="3.3984375" customWidth="1"/>
    <col min="5" max="5" width="23" customWidth="1"/>
    <col min="6" max="6" width="11.69921875" customWidth="1"/>
    <col min="7" max="7" width="17.8984375" customWidth="1"/>
    <col min="8" max="8" width="17.69921875" customWidth="1"/>
    <col min="9" max="9" width="11.3984375" hidden="1" customWidth="1"/>
    <col min="10" max="10" width="17.89843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615" t="s">
        <v>62</v>
      </c>
      <c r="J13" s="577" t="s">
        <v>4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616"/>
      <c r="J14" s="578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4" customFormat="1" ht="28.5" customHeight="1" x14ac:dyDescent="0.3">
      <c r="A15" s="95">
        <v>1</v>
      </c>
      <c r="B15" s="181" t="s">
        <v>179</v>
      </c>
      <c r="C15" s="144">
        <v>1</v>
      </c>
      <c r="D15" s="144"/>
      <c r="E15" s="133" t="s">
        <v>718</v>
      </c>
      <c r="F15" s="94">
        <v>932</v>
      </c>
      <c r="G15" s="136">
        <v>17098</v>
      </c>
      <c r="H15" s="118">
        <v>5000</v>
      </c>
      <c r="I15" s="118"/>
      <c r="J15" s="118">
        <f>G15+H15</f>
        <v>22098</v>
      </c>
      <c r="K15" s="119">
        <f>G15+J15</f>
        <v>39196</v>
      </c>
      <c r="L15" s="120"/>
      <c r="M15" s="121"/>
      <c r="N15" s="121"/>
      <c r="O15" s="121"/>
      <c r="P15" s="98"/>
      <c r="Q15" s="122"/>
      <c r="R15" s="118"/>
      <c r="S15" s="163">
        <f t="shared" ref="S15" si="0">SUM(P15:P15,R15:R15)</f>
        <v>0</v>
      </c>
      <c r="T15" s="720">
        <f>J15-S15</f>
        <v>22098</v>
      </c>
      <c r="U15" s="720"/>
    </row>
    <row r="16" spans="1:23" s="166" customFormat="1" ht="27.75" customHeight="1" x14ac:dyDescent="0.3">
      <c r="A16" s="95">
        <v>2</v>
      </c>
      <c r="B16" s="528" t="s">
        <v>180</v>
      </c>
      <c r="C16" s="144">
        <v>1</v>
      </c>
      <c r="D16" s="144"/>
      <c r="E16" s="133" t="s">
        <v>719</v>
      </c>
      <c r="F16" s="94">
        <v>259</v>
      </c>
      <c r="G16" s="136">
        <v>35861</v>
      </c>
      <c r="H16" s="118">
        <v>5000</v>
      </c>
      <c r="I16" s="125"/>
      <c r="J16" s="118">
        <f t="shared" ref="J16:J44" si="1">G16+H16</f>
        <v>40861</v>
      </c>
      <c r="K16" s="119">
        <f t="shared" ref="K16:K21" si="2">G16+J16</f>
        <v>76722</v>
      </c>
      <c r="L16" s="126"/>
      <c r="M16" s="127"/>
      <c r="N16" s="127"/>
      <c r="O16" s="127"/>
      <c r="P16" s="99"/>
      <c r="Q16" s="128"/>
      <c r="R16" s="125"/>
      <c r="S16" s="165">
        <f>SUM(P16:P16,R16:R16)</f>
        <v>0</v>
      </c>
      <c r="T16" s="720">
        <f t="shared" ref="T16:T44" si="3">J16-S16</f>
        <v>40861</v>
      </c>
      <c r="U16" s="720"/>
    </row>
    <row r="17" spans="1:21" s="167" customFormat="1" ht="27.75" customHeight="1" x14ac:dyDescent="0.35">
      <c r="A17" s="95">
        <v>3</v>
      </c>
      <c r="B17" s="296" t="s">
        <v>181</v>
      </c>
      <c r="C17" s="208">
        <v>1</v>
      </c>
      <c r="D17" s="208"/>
      <c r="E17" s="116" t="s">
        <v>720</v>
      </c>
      <c r="F17" s="206">
        <v>2320</v>
      </c>
      <c r="G17" s="136">
        <v>24847</v>
      </c>
      <c r="H17" s="118">
        <v>5000</v>
      </c>
      <c r="I17" s="249"/>
      <c r="J17" s="118">
        <f t="shared" si="1"/>
        <v>29847</v>
      </c>
      <c r="K17" s="119">
        <f>J17</f>
        <v>29847</v>
      </c>
      <c r="L17" s="174"/>
      <c r="M17" s="295"/>
      <c r="N17" s="295"/>
      <c r="O17" s="295"/>
      <c r="P17" s="98"/>
      <c r="Q17" s="179"/>
      <c r="R17" s="118"/>
      <c r="S17" s="123">
        <f>SUM(P17:P17,R17:R17)</f>
        <v>0</v>
      </c>
      <c r="T17" s="720">
        <f t="shared" si="3"/>
        <v>29847</v>
      </c>
      <c r="U17" s="720"/>
    </row>
    <row r="18" spans="1:21" s="166" customFormat="1" ht="28.5" customHeight="1" x14ac:dyDescent="0.3">
      <c r="A18" s="95">
        <v>4</v>
      </c>
      <c r="B18" s="181" t="s">
        <v>182</v>
      </c>
      <c r="C18" s="144">
        <v>1</v>
      </c>
      <c r="D18" s="144"/>
      <c r="E18" s="133" t="s">
        <v>721</v>
      </c>
      <c r="F18" s="94">
        <v>916</v>
      </c>
      <c r="G18" s="138">
        <v>34709</v>
      </c>
      <c r="H18" s="118">
        <v>5000</v>
      </c>
      <c r="I18" s="125"/>
      <c r="J18" s="118">
        <f t="shared" si="1"/>
        <v>39709</v>
      </c>
      <c r="K18" s="119">
        <f t="shared" si="2"/>
        <v>74418</v>
      </c>
      <c r="L18" s="126"/>
      <c r="M18" s="127"/>
      <c r="N18" s="127"/>
      <c r="O18" s="127"/>
      <c r="P18" s="99"/>
      <c r="Q18" s="128"/>
      <c r="R18" s="125"/>
      <c r="S18" s="165">
        <f t="shared" ref="S18:S21" si="4">SUM(P18:P18,R18:R18)</f>
        <v>0</v>
      </c>
      <c r="T18" s="720">
        <f t="shared" si="3"/>
        <v>39709</v>
      </c>
      <c r="U18" s="720"/>
    </row>
    <row r="19" spans="1:21" s="164" customFormat="1" ht="28.5" customHeight="1" x14ac:dyDescent="0.3">
      <c r="A19" s="95">
        <v>5</v>
      </c>
      <c r="B19" s="181" t="s">
        <v>904</v>
      </c>
      <c r="C19" s="144"/>
      <c r="D19" s="144">
        <v>1</v>
      </c>
      <c r="E19" s="133" t="s">
        <v>720</v>
      </c>
      <c r="F19" s="94">
        <v>1652</v>
      </c>
      <c r="G19" s="138">
        <v>24847</v>
      </c>
      <c r="H19" s="118">
        <v>5000</v>
      </c>
      <c r="I19" s="118"/>
      <c r="J19" s="118">
        <f t="shared" si="1"/>
        <v>29847</v>
      </c>
      <c r="K19" s="119">
        <f t="shared" ref="K19" si="5">G19+J19</f>
        <v>54694</v>
      </c>
      <c r="L19" s="120"/>
      <c r="M19" s="121"/>
      <c r="N19" s="121"/>
      <c r="O19" s="121"/>
      <c r="P19" s="98"/>
      <c r="Q19" s="122"/>
      <c r="R19" s="118"/>
      <c r="S19" s="163">
        <f t="shared" ref="S19" si="6">SUM(P19:P19,R19:R19)</f>
        <v>0</v>
      </c>
      <c r="T19" s="720">
        <f t="shared" si="3"/>
        <v>29847</v>
      </c>
      <c r="U19" s="720"/>
    </row>
    <row r="20" spans="1:21" s="310" customFormat="1" ht="27" customHeight="1" x14ac:dyDescent="0.35">
      <c r="A20" s="297">
        <v>6</v>
      </c>
      <c r="B20" s="298" t="s">
        <v>478</v>
      </c>
      <c r="C20" s="299"/>
      <c r="D20" s="299">
        <v>1</v>
      </c>
      <c r="E20" s="300" t="s">
        <v>735</v>
      </c>
      <c r="F20" s="301">
        <v>202</v>
      </c>
      <c r="G20" s="138">
        <v>44852</v>
      </c>
      <c r="H20" s="118">
        <v>5000</v>
      </c>
      <c r="I20" s="303"/>
      <c r="J20" s="118">
        <f t="shared" si="1"/>
        <v>49852</v>
      </c>
      <c r="K20" s="304">
        <f>G20+J20</f>
        <v>94704</v>
      </c>
      <c r="L20" s="305"/>
      <c r="M20" s="306"/>
      <c r="N20" s="306"/>
      <c r="O20" s="306"/>
      <c r="P20" s="307"/>
      <c r="Q20" s="308"/>
      <c r="R20" s="303"/>
      <c r="S20" s="309">
        <f>SUM(P20:P20,R20:R20)</f>
        <v>0</v>
      </c>
      <c r="T20" s="720">
        <f t="shared" si="3"/>
        <v>49852</v>
      </c>
      <c r="U20" s="720"/>
    </row>
    <row r="21" spans="1:21" s="164" customFormat="1" ht="28.5" customHeight="1" x14ac:dyDescent="0.3">
      <c r="A21" s="95">
        <v>7</v>
      </c>
      <c r="B21" s="181" t="s">
        <v>183</v>
      </c>
      <c r="C21" s="144"/>
      <c r="D21" s="144">
        <v>1</v>
      </c>
      <c r="E21" s="133" t="s">
        <v>722</v>
      </c>
      <c r="F21" s="94">
        <v>1766</v>
      </c>
      <c r="G21" s="138">
        <v>17098</v>
      </c>
      <c r="H21" s="118">
        <v>5000</v>
      </c>
      <c r="I21" s="118"/>
      <c r="J21" s="118">
        <f t="shared" si="1"/>
        <v>22098</v>
      </c>
      <c r="K21" s="119">
        <f t="shared" si="2"/>
        <v>39196</v>
      </c>
      <c r="L21" s="120"/>
      <c r="M21" s="121"/>
      <c r="N21" s="121"/>
      <c r="O21" s="121"/>
      <c r="P21" s="98"/>
      <c r="Q21" s="122"/>
      <c r="R21" s="118"/>
      <c r="S21" s="163">
        <f t="shared" si="4"/>
        <v>0</v>
      </c>
      <c r="T21" s="720">
        <f t="shared" si="3"/>
        <v>22098</v>
      </c>
      <c r="U21" s="720"/>
    </row>
    <row r="22" spans="1:21" s="164" customFormat="1" ht="28.5" customHeight="1" x14ac:dyDescent="0.3">
      <c r="A22" s="95">
        <v>8</v>
      </c>
      <c r="B22" s="181" t="s">
        <v>184</v>
      </c>
      <c r="C22" s="144">
        <v>1</v>
      </c>
      <c r="D22" s="144"/>
      <c r="E22" s="133" t="s">
        <v>723</v>
      </c>
      <c r="F22" s="94">
        <v>291</v>
      </c>
      <c r="G22" s="138">
        <v>17725</v>
      </c>
      <c r="H22" s="118">
        <v>5000</v>
      </c>
      <c r="I22" s="118"/>
      <c r="J22" s="118">
        <f t="shared" si="1"/>
        <v>22725</v>
      </c>
      <c r="K22" s="119">
        <f>G22+J22</f>
        <v>40450</v>
      </c>
      <c r="L22" s="120"/>
      <c r="M22" s="121"/>
      <c r="N22" s="121"/>
      <c r="O22" s="121"/>
      <c r="P22" s="98"/>
      <c r="Q22" s="122"/>
      <c r="R22" s="118"/>
      <c r="S22" s="163">
        <f>SUM(P22:P22,R22:R22)</f>
        <v>0</v>
      </c>
      <c r="T22" s="720">
        <f t="shared" si="3"/>
        <v>22725</v>
      </c>
      <c r="U22" s="720"/>
    </row>
    <row r="23" spans="1:21" s="164" customFormat="1" ht="28.5" customHeight="1" x14ac:dyDescent="0.3">
      <c r="A23" s="95">
        <v>9</v>
      </c>
      <c r="B23" s="181" t="s">
        <v>185</v>
      </c>
      <c r="C23" s="144">
        <v>1</v>
      </c>
      <c r="D23" s="144"/>
      <c r="E23" s="133" t="s">
        <v>724</v>
      </c>
      <c r="F23" s="94">
        <v>396</v>
      </c>
      <c r="G23" s="138">
        <v>14651</v>
      </c>
      <c r="H23" s="118">
        <v>5000</v>
      </c>
      <c r="I23" s="118"/>
      <c r="J23" s="118">
        <f t="shared" si="1"/>
        <v>19651</v>
      </c>
      <c r="K23" s="119">
        <f t="shared" ref="K23:K37" si="7">G23+J23</f>
        <v>34302</v>
      </c>
      <c r="L23" s="120"/>
      <c r="M23" s="121"/>
      <c r="N23" s="121"/>
      <c r="O23" s="121"/>
      <c r="P23" s="98"/>
      <c r="Q23" s="131"/>
      <c r="R23" s="118"/>
      <c r="S23" s="163">
        <f>SUM(P23:P23,R23:R23)</f>
        <v>0</v>
      </c>
      <c r="T23" s="720">
        <f t="shared" si="3"/>
        <v>19651</v>
      </c>
      <c r="U23" s="720"/>
    </row>
    <row r="24" spans="1:21" s="164" customFormat="1" ht="28.5" customHeight="1" x14ac:dyDescent="0.3">
      <c r="A24" s="95">
        <v>10</v>
      </c>
      <c r="B24" s="181" t="s">
        <v>186</v>
      </c>
      <c r="C24" s="144"/>
      <c r="D24" s="144">
        <v>1</v>
      </c>
      <c r="E24" s="133" t="s">
        <v>663</v>
      </c>
      <c r="F24" s="94">
        <v>258</v>
      </c>
      <c r="G24" s="136">
        <v>15306</v>
      </c>
      <c r="H24" s="118">
        <v>5000</v>
      </c>
      <c r="I24" s="118"/>
      <c r="J24" s="118">
        <f t="shared" si="1"/>
        <v>20306</v>
      </c>
      <c r="K24" s="119">
        <f>G24+J24</f>
        <v>35612</v>
      </c>
      <c r="L24" s="120"/>
      <c r="M24" s="121"/>
      <c r="N24" s="121"/>
      <c r="O24" s="121"/>
      <c r="P24" s="98"/>
      <c r="Q24" s="122"/>
      <c r="R24" s="118"/>
      <c r="S24" s="163">
        <f>SUM(P24:P24,R24:R24)</f>
        <v>0</v>
      </c>
      <c r="T24" s="720">
        <f t="shared" si="3"/>
        <v>20306</v>
      </c>
      <c r="U24" s="720"/>
    </row>
    <row r="25" spans="1:21" s="164" customFormat="1" ht="28.5" customHeight="1" x14ac:dyDescent="0.3">
      <c r="A25" s="95">
        <v>11</v>
      </c>
      <c r="B25" s="181" t="s">
        <v>187</v>
      </c>
      <c r="C25" s="144"/>
      <c r="D25" s="144">
        <v>1</v>
      </c>
      <c r="E25" s="133" t="s">
        <v>725</v>
      </c>
      <c r="F25" s="94">
        <v>334</v>
      </c>
      <c r="G25" s="138">
        <v>15306</v>
      </c>
      <c r="H25" s="118">
        <v>5000</v>
      </c>
      <c r="I25" s="118"/>
      <c r="J25" s="118">
        <f t="shared" si="1"/>
        <v>20306</v>
      </c>
      <c r="K25" s="119">
        <f t="shared" si="7"/>
        <v>35612</v>
      </c>
      <c r="L25" s="120"/>
      <c r="M25" s="121"/>
      <c r="N25" s="121"/>
      <c r="O25" s="121"/>
      <c r="P25" s="98"/>
      <c r="Q25" s="131"/>
      <c r="R25" s="118"/>
      <c r="S25" s="163">
        <f t="shared" ref="S25:S27" si="8">SUM(P25:P25,R25:R25)</f>
        <v>0</v>
      </c>
      <c r="T25" s="720">
        <f t="shared" si="3"/>
        <v>20306</v>
      </c>
      <c r="U25" s="720"/>
    </row>
    <row r="26" spans="1:21" s="166" customFormat="1" ht="28.5" customHeight="1" x14ac:dyDescent="0.3">
      <c r="A26" s="95">
        <v>12</v>
      </c>
      <c r="B26" s="181" t="s">
        <v>189</v>
      </c>
      <c r="C26" s="144">
        <v>1</v>
      </c>
      <c r="D26" s="144"/>
      <c r="E26" s="133" t="s">
        <v>726</v>
      </c>
      <c r="F26" s="94">
        <v>1873</v>
      </c>
      <c r="G26" s="138">
        <v>22895</v>
      </c>
      <c r="H26" s="118">
        <v>5000</v>
      </c>
      <c r="I26" s="125"/>
      <c r="J26" s="118">
        <f t="shared" si="1"/>
        <v>27895</v>
      </c>
      <c r="K26" s="119">
        <f>G26+J26</f>
        <v>50790</v>
      </c>
      <c r="L26" s="126"/>
      <c r="M26" s="127"/>
      <c r="N26" s="127"/>
      <c r="O26" s="127"/>
      <c r="P26" s="99"/>
      <c r="Q26" s="128"/>
      <c r="R26" s="125"/>
      <c r="S26" s="165">
        <f>SUM(P26:P26,R26:R26)</f>
        <v>0</v>
      </c>
      <c r="T26" s="720">
        <f t="shared" si="3"/>
        <v>27895</v>
      </c>
      <c r="U26" s="720"/>
    </row>
    <row r="27" spans="1:21" s="166" customFormat="1" ht="28.5" customHeight="1" x14ac:dyDescent="0.3">
      <c r="A27" s="95">
        <v>13</v>
      </c>
      <c r="B27" s="181" t="s">
        <v>188</v>
      </c>
      <c r="C27" s="144">
        <v>1</v>
      </c>
      <c r="D27" s="144"/>
      <c r="E27" s="133" t="s">
        <v>727</v>
      </c>
      <c r="F27" s="94">
        <v>72</v>
      </c>
      <c r="G27" s="136">
        <v>17253</v>
      </c>
      <c r="H27" s="118">
        <v>5000</v>
      </c>
      <c r="I27" s="125"/>
      <c r="J27" s="118">
        <f t="shared" si="1"/>
        <v>22253</v>
      </c>
      <c r="K27" s="119">
        <f t="shared" si="7"/>
        <v>39506</v>
      </c>
      <c r="L27" s="126"/>
      <c r="M27" s="127"/>
      <c r="N27" s="127"/>
      <c r="O27" s="127"/>
      <c r="P27" s="99"/>
      <c r="Q27" s="128"/>
      <c r="R27" s="125"/>
      <c r="S27" s="165">
        <f t="shared" si="8"/>
        <v>0</v>
      </c>
      <c r="T27" s="720">
        <f t="shared" si="3"/>
        <v>22253</v>
      </c>
      <c r="U27" s="720"/>
    </row>
    <row r="28" spans="1:21" s="164" customFormat="1" ht="28.5" customHeight="1" x14ac:dyDescent="0.3">
      <c r="A28" s="95">
        <v>14</v>
      </c>
      <c r="B28" s="181" t="s">
        <v>190</v>
      </c>
      <c r="C28" s="144"/>
      <c r="D28" s="144">
        <v>1</v>
      </c>
      <c r="E28" s="133" t="s">
        <v>728</v>
      </c>
      <c r="F28" s="94">
        <v>906</v>
      </c>
      <c r="G28" s="136">
        <v>23151</v>
      </c>
      <c r="H28" s="118">
        <v>5000</v>
      </c>
      <c r="I28" s="118"/>
      <c r="J28" s="118">
        <f t="shared" si="1"/>
        <v>28151</v>
      </c>
      <c r="K28" s="119">
        <f t="shared" si="7"/>
        <v>51302</v>
      </c>
      <c r="L28" s="120"/>
      <c r="M28" s="121"/>
      <c r="N28" s="121"/>
      <c r="O28" s="121"/>
      <c r="P28" s="98"/>
      <c r="Q28" s="131"/>
      <c r="R28" s="118"/>
      <c r="S28" s="163">
        <f t="shared" ref="S28:S29" si="9">SUM(P28:P28,R28:R28)</f>
        <v>0</v>
      </c>
      <c r="T28" s="720">
        <f t="shared" si="3"/>
        <v>28151</v>
      </c>
      <c r="U28" s="720"/>
    </row>
    <row r="29" spans="1:21" s="166" customFormat="1" ht="28.5" customHeight="1" x14ac:dyDescent="0.3">
      <c r="A29" s="95">
        <v>15</v>
      </c>
      <c r="B29" s="143" t="s">
        <v>191</v>
      </c>
      <c r="C29" s="144">
        <v>1</v>
      </c>
      <c r="D29" s="144"/>
      <c r="E29" s="133" t="s">
        <v>729</v>
      </c>
      <c r="F29" s="94">
        <v>239</v>
      </c>
      <c r="G29" s="136">
        <v>17409</v>
      </c>
      <c r="H29" s="118">
        <v>5000</v>
      </c>
      <c r="I29" s="125"/>
      <c r="J29" s="118">
        <f t="shared" si="1"/>
        <v>22409</v>
      </c>
      <c r="K29" s="119">
        <f t="shared" si="7"/>
        <v>39818</v>
      </c>
      <c r="L29" s="126"/>
      <c r="M29" s="127"/>
      <c r="N29" s="127"/>
      <c r="O29" s="127"/>
      <c r="P29" s="99"/>
      <c r="Q29" s="128"/>
      <c r="R29" s="125"/>
      <c r="S29" s="165">
        <f t="shared" si="9"/>
        <v>0</v>
      </c>
      <c r="T29" s="720">
        <f t="shared" si="3"/>
        <v>22409</v>
      </c>
      <c r="U29" s="720"/>
    </row>
    <row r="30" spans="1:21" s="166" customFormat="1" ht="28.5" customHeight="1" x14ac:dyDescent="0.3">
      <c r="A30" s="95">
        <v>16</v>
      </c>
      <c r="B30" s="181" t="s">
        <v>192</v>
      </c>
      <c r="C30" s="144">
        <v>1</v>
      </c>
      <c r="D30" s="144"/>
      <c r="E30" s="133" t="s">
        <v>730</v>
      </c>
      <c r="F30" s="94">
        <v>1874</v>
      </c>
      <c r="G30" s="136">
        <v>24847</v>
      </c>
      <c r="H30" s="118">
        <v>5000</v>
      </c>
      <c r="I30" s="125"/>
      <c r="J30" s="118">
        <f t="shared" si="1"/>
        <v>29847</v>
      </c>
      <c r="K30" s="119">
        <f t="shared" si="7"/>
        <v>54694</v>
      </c>
      <c r="L30" s="126"/>
      <c r="M30" s="127"/>
      <c r="N30" s="127"/>
      <c r="O30" s="127"/>
      <c r="P30" s="99"/>
      <c r="Q30" s="128"/>
      <c r="R30" s="125"/>
      <c r="S30" s="165">
        <f>SUM(P30:P30,R30:R30)</f>
        <v>0</v>
      </c>
      <c r="T30" s="720">
        <f t="shared" si="3"/>
        <v>29847</v>
      </c>
      <c r="U30" s="720"/>
    </row>
    <row r="31" spans="1:21" s="164" customFormat="1" ht="28.5" customHeight="1" x14ac:dyDescent="0.3">
      <c r="A31" s="95">
        <v>17</v>
      </c>
      <c r="B31" s="181" t="s">
        <v>193</v>
      </c>
      <c r="C31" s="144"/>
      <c r="D31" s="144">
        <v>1</v>
      </c>
      <c r="E31" s="133" t="s">
        <v>722</v>
      </c>
      <c r="F31" s="94">
        <v>1179</v>
      </c>
      <c r="G31" s="138">
        <v>17098</v>
      </c>
      <c r="H31" s="118">
        <v>5000</v>
      </c>
      <c r="I31" s="118"/>
      <c r="J31" s="118">
        <f t="shared" si="1"/>
        <v>22098</v>
      </c>
      <c r="K31" s="119">
        <f t="shared" si="7"/>
        <v>39196</v>
      </c>
      <c r="L31" s="120"/>
      <c r="M31" s="121"/>
      <c r="N31" s="121"/>
      <c r="O31" s="121"/>
      <c r="P31" s="98"/>
      <c r="Q31" s="131"/>
      <c r="R31" s="118"/>
      <c r="S31" s="163">
        <f t="shared" ref="S31:S33" si="10">SUM(P31:P31,R31:R31)</f>
        <v>0</v>
      </c>
      <c r="T31" s="720">
        <f t="shared" si="3"/>
        <v>22098</v>
      </c>
      <c r="U31" s="720"/>
    </row>
    <row r="32" spans="1:21" s="166" customFormat="1" ht="28.5" customHeight="1" x14ac:dyDescent="0.3">
      <c r="A32" s="95">
        <v>18</v>
      </c>
      <c r="B32" s="181" t="s">
        <v>194</v>
      </c>
      <c r="C32" s="144"/>
      <c r="D32" s="144">
        <v>1</v>
      </c>
      <c r="E32" s="133" t="s">
        <v>720</v>
      </c>
      <c r="F32" s="94">
        <v>1756</v>
      </c>
      <c r="G32" s="138">
        <v>24847</v>
      </c>
      <c r="H32" s="118">
        <v>5000</v>
      </c>
      <c r="I32" s="125"/>
      <c r="J32" s="118">
        <f t="shared" si="1"/>
        <v>29847</v>
      </c>
      <c r="K32" s="119">
        <f t="shared" si="7"/>
        <v>54694</v>
      </c>
      <c r="L32" s="126"/>
      <c r="M32" s="127"/>
      <c r="N32" s="127"/>
      <c r="O32" s="127"/>
      <c r="P32" s="99"/>
      <c r="Q32" s="128"/>
      <c r="R32" s="125"/>
      <c r="S32" s="165">
        <f t="shared" si="10"/>
        <v>0</v>
      </c>
      <c r="T32" s="720">
        <f t="shared" si="3"/>
        <v>29847</v>
      </c>
      <c r="U32" s="720"/>
    </row>
    <row r="33" spans="1:22" s="164" customFormat="1" ht="28.5" customHeight="1" x14ac:dyDescent="0.3">
      <c r="A33" s="95">
        <v>19</v>
      </c>
      <c r="B33" s="181" t="s">
        <v>195</v>
      </c>
      <c r="C33" s="144"/>
      <c r="D33" s="144">
        <v>1</v>
      </c>
      <c r="E33" s="133" t="s">
        <v>731</v>
      </c>
      <c r="F33" s="94">
        <v>424</v>
      </c>
      <c r="G33" s="138">
        <v>34709</v>
      </c>
      <c r="H33" s="118">
        <v>5000</v>
      </c>
      <c r="I33" s="118"/>
      <c r="J33" s="118">
        <f t="shared" si="1"/>
        <v>39709</v>
      </c>
      <c r="K33" s="119">
        <f t="shared" si="7"/>
        <v>74418</v>
      </c>
      <c r="L33" s="120"/>
      <c r="M33" s="121"/>
      <c r="N33" s="121"/>
      <c r="O33" s="121"/>
      <c r="P33" s="98"/>
      <c r="Q33" s="122"/>
      <c r="R33" s="118"/>
      <c r="S33" s="163">
        <f t="shared" si="10"/>
        <v>0</v>
      </c>
      <c r="T33" s="720">
        <f t="shared" si="3"/>
        <v>39709</v>
      </c>
      <c r="U33" s="720"/>
    </row>
    <row r="34" spans="1:22" s="166" customFormat="1" ht="28.5" customHeight="1" x14ac:dyDescent="0.3">
      <c r="A34" s="95">
        <v>20</v>
      </c>
      <c r="B34" s="181" t="s">
        <v>196</v>
      </c>
      <c r="C34" s="144"/>
      <c r="D34" s="144">
        <v>1</v>
      </c>
      <c r="E34" s="133" t="s">
        <v>732</v>
      </c>
      <c r="F34" s="94">
        <v>84</v>
      </c>
      <c r="G34" s="138">
        <v>13913</v>
      </c>
      <c r="H34" s="118">
        <v>5000</v>
      </c>
      <c r="I34" s="125"/>
      <c r="J34" s="118">
        <f t="shared" si="1"/>
        <v>18913</v>
      </c>
      <c r="K34" s="119">
        <f t="shared" si="7"/>
        <v>32826</v>
      </c>
      <c r="L34" s="126"/>
      <c r="M34" s="127"/>
      <c r="N34" s="127"/>
      <c r="O34" s="127"/>
      <c r="P34" s="99"/>
      <c r="Q34" s="128"/>
      <c r="R34" s="125"/>
      <c r="S34" s="165">
        <f>SUM(P34:P34,R34:R34)</f>
        <v>0</v>
      </c>
      <c r="T34" s="720">
        <f t="shared" si="3"/>
        <v>18913</v>
      </c>
      <c r="U34" s="720"/>
    </row>
    <row r="35" spans="1:22" s="164" customFormat="1" ht="28.5" customHeight="1" x14ac:dyDescent="0.3">
      <c r="A35" s="95">
        <v>21</v>
      </c>
      <c r="B35" s="181" t="s">
        <v>197</v>
      </c>
      <c r="C35" s="144">
        <v>1</v>
      </c>
      <c r="D35" s="144"/>
      <c r="E35" s="133" t="s">
        <v>733</v>
      </c>
      <c r="F35" s="94">
        <v>263</v>
      </c>
      <c r="G35" s="138">
        <v>34709</v>
      </c>
      <c r="H35" s="118">
        <v>5000</v>
      </c>
      <c r="I35" s="118"/>
      <c r="J35" s="118">
        <f t="shared" si="1"/>
        <v>39709</v>
      </c>
      <c r="K35" s="119">
        <f t="shared" si="7"/>
        <v>74418</v>
      </c>
      <c r="L35" s="120"/>
      <c r="M35" s="121"/>
      <c r="N35" s="121"/>
      <c r="O35" s="121"/>
      <c r="P35" s="98"/>
      <c r="Q35" s="122"/>
      <c r="R35" s="118"/>
      <c r="S35" s="163">
        <f t="shared" ref="S35:S37" si="11">SUM(P35:P35,R35:R35)</f>
        <v>0</v>
      </c>
      <c r="T35" s="720">
        <f t="shared" si="3"/>
        <v>39709</v>
      </c>
      <c r="U35" s="720"/>
    </row>
    <row r="36" spans="1:22" s="166" customFormat="1" ht="28.5" customHeight="1" x14ac:dyDescent="0.3">
      <c r="A36" s="95">
        <v>22</v>
      </c>
      <c r="B36" s="181" t="s">
        <v>198</v>
      </c>
      <c r="C36" s="144"/>
      <c r="D36" s="144">
        <v>1</v>
      </c>
      <c r="E36" s="133" t="s">
        <v>665</v>
      </c>
      <c r="F36" s="94">
        <v>217</v>
      </c>
      <c r="G36" s="138">
        <v>70610</v>
      </c>
      <c r="H36" s="118">
        <v>5000</v>
      </c>
      <c r="I36" s="125"/>
      <c r="J36" s="118">
        <f t="shared" si="1"/>
        <v>75610</v>
      </c>
      <c r="K36" s="119">
        <f t="shared" si="7"/>
        <v>146220</v>
      </c>
      <c r="L36" s="126"/>
      <c r="M36" s="127"/>
      <c r="N36" s="127"/>
      <c r="O36" s="127"/>
      <c r="P36" s="99"/>
      <c r="Q36" s="128"/>
      <c r="R36" s="125"/>
      <c r="S36" s="165">
        <f t="shared" si="11"/>
        <v>0</v>
      </c>
      <c r="T36" s="720">
        <f t="shared" si="3"/>
        <v>75610</v>
      </c>
      <c r="U36" s="720"/>
    </row>
    <row r="37" spans="1:22" s="164" customFormat="1" ht="28.5" customHeight="1" x14ac:dyDescent="0.3">
      <c r="A37" s="95">
        <v>23</v>
      </c>
      <c r="B37" s="181" t="s">
        <v>199</v>
      </c>
      <c r="C37" s="157">
        <v>1</v>
      </c>
      <c r="D37" s="157"/>
      <c r="E37" s="133" t="s">
        <v>650</v>
      </c>
      <c r="F37" s="94">
        <v>178</v>
      </c>
      <c r="G37" s="136">
        <v>13598</v>
      </c>
      <c r="H37" s="118">
        <v>5000</v>
      </c>
      <c r="I37" s="118"/>
      <c r="J37" s="118">
        <f t="shared" si="1"/>
        <v>18598</v>
      </c>
      <c r="K37" s="119">
        <f t="shared" si="7"/>
        <v>32196</v>
      </c>
      <c r="L37" s="120"/>
      <c r="M37" s="121"/>
      <c r="N37" s="121"/>
      <c r="O37" s="121"/>
      <c r="P37" s="98"/>
      <c r="Q37" s="122"/>
      <c r="R37" s="118"/>
      <c r="S37" s="163">
        <f t="shared" si="11"/>
        <v>0</v>
      </c>
      <c r="T37" s="720">
        <f t="shared" si="3"/>
        <v>18598</v>
      </c>
      <c r="U37" s="720"/>
    </row>
    <row r="38" spans="1:22" s="164" customFormat="1" ht="28.5" customHeight="1" x14ac:dyDescent="0.3">
      <c r="A38" s="95">
        <v>24</v>
      </c>
      <c r="B38" s="181" t="s">
        <v>200</v>
      </c>
      <c r="C38" s="144">
        <v>1</v>
      </c>
      <c r="D38" s="144"/>
      <c r="E38" s="133" t="s">
        <v>722</v>
      </c>
      <c r="F38" s="94">
        <v>234</v>
      </c>
      <c r="G38" s="136">
        <v>17098</v>
      </c>
      <c r="H38" s="118">
        <v>5000</v>
      </c>
      <c r="I38" s="118"/>
      <c r="J38" s="118">
        <f t="shared" si="1"/>
        <v>22098</v>
      </c>
      <c r="K38" s="119">
        <f>G38+J38</f>
        <v>39196</v>
      </c>
      <c r="L38" s="120"/>
      <c r="M38" s="121"/>
      <c r="N38" s="121"/>
      <c r="O38" s="121"/>
      <c r="P38" s="98"/>
      <c r="Q38" s="122"/>
      <c r="R38" s="118"/>
      <c r="S38" s="163">
        <f>SUM(P38:P38,R38:R38)</f>
        <v>0</v>
      </c>
      <c r="T38" s="720">
        <f t="shared" si="3"/>
        <v>22098</v>
      </c>
      <c r="U38" s="720"/>
    </row>
    <row r="39" spans="1:22" s="164" customFormat="1" ht="28.5" customHeight="1" x14ac:dyDescent="0.3">
      <c r="A39" s="95">
        <v>25</v>
      </c>
      <c r="B39" s="181" t="s">
        <v>201</v>
      </c>
      <c r="C39" s="144"/>
      <c r="D39" s="144">
        <v>1</v>
      </c>
      <c r="E39" s="133" t="s">
        <v>733</v>
      </c>
      <c r="F39" s="94">
        <v>206</v>
      </c>
      <c r="G39" s="136">
        <v>34709</v>
      </c>
      <c r="H39" s="118">
        <v>5000</v>
      </c>
      <c r="I39" s="118"/>
      <c r="J39" s="118">
        <f t="shared" si="1"/>
        <v>39709</v>
      </c>
      <c r="K39" s="119">
        <f t="shared" ref="K39" si="12">G39+J39</f>
        <v>74418</v>
      </c>
      <c r="L39" s="120"/>
      <c r="M39" s="121"/>
      <c r="N39" s="121"/>
      <c r="O39" s="121"/>
      <c r="P39" s="98"/>
      <c r="Q39" s="131"/>
      <c r="R39" s="118"/>
      <c r="S39" s="163">
        <f>SUM(P39:P39,R39:R39)</f>
        <v>0</v>
      </c>
      <c r="T39" s="720">
        <f t="shared" si="3"/>
        <v>39709</v>
      </c>
      <c r="U39" s="720"/>
    </row>
    <row r="40" spans="1:22" s="164" customFormat="1" ht="28.5" customHeight="1" x14ac:dyDescent="0.3">
      <c r="A40" s="95">
        <v>26</v>
      </c>
      <c r="B40" s="181" t="s">
        <v>202</v>
      </c>
      <c r="C40" s="144">
        <v>1</v>
      </c>
      <c r="D40" s="144"/>
      <c r="E40" s="133" t="s">
        <v>673</v>
      </c>
      <c r="F40" s="94">
        <v>468</v>
      </c>
      <c r="G40" s="136">
        <v>90709</v>
      </c>
      <c r="H40" s="118">
        <v>5000</v>
      </c>
      <c r="I40" s="118"/>
      <c r="J40" s="118">
        <f t="shared" si="1"/>
        <v>95709</v>
      </c>
      <c r="K40" s="119">
        <f>G40+J40</f>
        <v>186418</v>
      </c>
      <c r="L40" s="120"/>
      <c r="M40" s="121"/>
      <c r="N40" s="121"/>
      <c r="O40" s="121"/>
      <c r="P40" s="98"/>
      <c r="Q40" s="122"/>
      <c r="R40" s="118"/>
      <c r="S40" s="163">
        <f>SUM(P40:P40,R40:R40)</f>
        <v>0</v>
      </c>
      <c r="T40" s="720">
        <f t="shared" si="3"/>
        <v>95709</v>
      </c>
      <c r="U40" s="720"/>
    </row>
    <row r="41" spans="1:22" s="164" customFormat="1" ht="28.5" customHeight="1" x14ac:dyDescent="0.3">
      <c r="A41" s="95">
        <v>27</v>
      </c>
      <c r="B41" s="181" t="s">
        <v>203</v>
      </c>
      <c r="C41" s="144">
        <v>1</v>
      </c>
      <c r="D41" s="144"/>
      <c r="E41" s="133" t="s">
        <v>734</v>
      </c>
      <c r="F41" s="170">
        <v>41</v>
      </c>
      <c r="G41" s="136">
        <v>29399</v>
      </c>
      <c r="H41" s="118">
        <v>5000</v>
      </c>
      <c r="I41" s="118"/>
      <c r="J41" s="118">
        <f t="shared" si="1"/>
        <v>34399</v>
      </c>
      <c r="K41" s="119">
        <f t="shared" ref="K41:K44" si="13">G41+J41</f>
        <v>63798</v>
      </c>
      <c r="L41" s="120"/>
      <c r="M41" s="121"/>
      <c r="N41" s="121"/>
      <c r="O41" s="121"/>
      <c r="P41" s="98"/>
      <c r="Q41" s="131"/>
      <c r="R41" s="118"/>
      <c r="S41" s="163">
        <f t="shared" ref="S41:S42" si="14">SUM(P41:P41,R41:R41)</f>
        <v>0</v>
      </c>
      <c r="T41" s="720">
        <f t="shared" si="3"/>
        <v>34399</v>
      </c>
      <c r="U41" s="720"/>
    </row>
    <row r="42" spans="1:22" s="166" customFormat="1" ht="28.5" customHeight="1" x14ac:dyDescent="0.3">
      <c r="A42" s="95">
        <v>28</v>
      </c>
      <c r="B42" s="181" t="s">
        <v>204</v>
      </c>
      <c r="C42" s="144">
        <v>1</v>
      </c>
      <c r="D42" s="144"/>
      <c r="E42" s="133" t="s">
        <v>735</v>
      </c>
      <c r="F42" s="94">
        <v>237</v>
      </c>
      <c r="G42" s="136">
        <v>44852</v>
      </c>
      <c r="H42" s="118">
        <v>5000</v>
      </c>
      <c r="I42" s="125"/>
      <c r="J42" s="118">
        <f t="shared" si="1"/>
        <v>49852</v>
      </c>
      <c r="K42" s="119">
        <f t="shared" si="13"/>
        <v>94704</v>
      </c>
      <c r="L42" s="126"/>
      <c r="M42" s="127"/>
      <c r="N42" s="127"/>
      <c r="O42" s="127"/>
      <c r="P42" s="99"/>
      <c r="Q42" s="128"/>
      <c r="R42" s="125"/>
      <c r="S42" s="165">
        <f t="shared" si="14"/>
        <v>0</v>
      </c>
      <c r="T42" s="720">
        <f t="shared" si="3"/>
        <v>49852</v>
      </c>
      <c r="U42" s="720"/>
    </row>
    <row r="43" spans="1:22" s="166" customFormat="1" ht="28.5" customHeight="1" x14ac:dyDescent="0.3">
      <c r="A43" s="95">
        <v>29</v>
      </c>
      <c r="B43" s="181" t="s">
        <v>205</v>
      </c>
      <c r="C43" s="144">
        <v>1</v>
      </c>
      <c r="D43" s="144"/>
      <c r="E43" s="133" t="s">
        <v>736</v>
      </c>
      <c r="F43" s="94">
        <v>687</v>
      </c>
      <c r="G43" s="136">
        <v>14429</v>
      </c>
      <c r="H43" s="118">
        <v>5000</v>
      </c>
      <c r="I43" s="125"/>
      <c r="J43" s="118">
        <f t="shared" si="1"/>
        <v>19429</v>
      </c>
      <c r="K43" s="119">
        <f t="shared" si="13"/>
        <v>33858</v>
      </c>
      <c r="L43" s="126"/>
      <c r="M43" s="127"/>
      <c r="N43" s="127"/>
      <c r="O43" s="127"/>
      <c r="P43" s="99"/>
      <c r="Q43" s="128"/>
      <c r="R43" s="125"/>
      <c r="S43" s="165">
        <f>SUM(P43:P43,R43:R43)</f>
        <v>0</v>
      </c>
      <c r="T43" s="720">
        <f t="shared" si="3"/>
        <v>19429</v>
      </c>
      <c r="U43" s="720"/>
    </row>
    <row r="44" spans="1:22" s="164" customFormat="1" ht="28.5" customHeight="1" x14ac:dyDescent="0.3">
      <c r="A44" s="95">
        <v>30</v>
      </c>
      <c r="B44" s="181" t="s">
        <v>206</v>
      </c>
      <c r="C44" s="144">
        <v>1</v>
      </c>
      <c r="D44" s="144"/>
      <c r="E44" s="133" t="s">
        <v>650</v>
      </c>
      <c r="F44" s="94">
        <v>766</v>
      </c>
      <c r="G44" s="136">
        <v>13494</v>
      </c>
      <c r="H44" s="118">
        <v>5000</v>
      </c>
      <c r="I44" s="118"/>
      <c r="J44" s="118">
        <f t="shared" si="1"/>
        <v>18494</v>
      </c>
      <c r="K44" s="119">
        <f t="shared" si="13"/>
        <v>31988</v>
      </c>
      <c r="L44" s="120"/>
      <c r="M44" s="121"/>
      <c r="N44" s="121"/>
      <c r="O44" s="121"/>
      <c r="P44" s="98"/>
      <c r="Q44" s="131"/>
      <c r="R44" s="118"/>
      <c r="S44" s="163">
        <f t="shared" ref="S44" si="15">SUM(P44:P44,R44:R44)</f>
        <v>0</v>
      </c>
      <c r="T44" s="720">
        <f t="shared" si="3"/>
        <v>18494</v>
      </c>
      <c r="U44" s="720"/>
    </row>
    <row r="45" spans="1:22" s="1" customFormat="1" ht="9" customHeight="1" x14ac:dyDescent="0.3">
      <c r="A45" s="10"/>
      <c r="B45" s="41"/>
      <c r="C45" s="42"/>
      <c r="D45" s="42"/>
      <c r="E45" s="41"/>
      <c r="F45" s="42"/>
      <c r="G45" s="43"/>
      <c r="H45" s="44"/>
      <c r="I45" s="43"/>
      <c r="J45" s="43"/>
      <c r="K45" s="43"/>
      <c r="L45" s="6"/>
      <c r="N45" s="45"/>
      <c r="O45" s="45"/>
      <c r="P45" s="43"/>
      <c r="Q45" s="6"/>
      <c r="R45" s="46"/>
      <c r="S45" s="47"/>
      <c r="T45" s="593"/>
      <c r="U45" s="593"/>
      <c r="V45" s="6"/>
    </row>
    <row r="46" spans="1:22" s="1" customFormat="1" ht="24" customHeight="1" thickBot="1" x14ac:dyDescent="0.35">
      <c r="A46" s="10"/>
      <c r="B46" s="41"/>
      <c r="C46" s="48">
        <f>SUM(C15:C44)</f>
        <v>18</v>
      </c>
      <c r="D46" s="48">
        <f>SUM(D15:D44)</f>
        <v>12</v>
      </c>
      <c r="E46" s="41"/>
      <c r="F46" s="134" t="s">
        <v>35</v>
      </c>
      <c r="G46" s="92">
        <f t="shared" ref="G46:S46" si="16">SUM(G15:G45)</f>
        <v>822029</v>
      </c>
      <c r="H46" s="92">
        <f t="shared" si="16"/>
        <v>150000</v>
      </c>
      <c r="I46" s="92">
        <f t="shared" si="16"/>
        <v>0</v>
      </c>
      <c r="J46" s="78">
        <f t="shared" si="16"/>
        <v>972029</v>
      </c>
      <c r="K46" s="78">
        <f t="shared" si="16"/>
        <v>1769211</v>
      </c>
      <c r="L46" s="78">
        <f t="shared" si="16"/>
        <v>0</v>
      </c>
      <c r="M46" s="78">
        <f t="shared" si="16"/>
        <v>0</v>
      </c>
      <c r="N46" s="78">
        <f t="shared" si="16"/>
        <v>0</v>
      </c>
      <c r="O46" s="78">
        <f t="shared" si="16"/>
        <v>0</v>
      </c>
      <c r="P46" s="78">
        <f t="shared" si="16"/>
        <v>0</v>
      </c>
      <c r="Q46" s="78">
        <f t="shared" si="16"/>
        <v>0</v>
      </c>
      <c r="R46" s="78">
        <f t="shared" si="16"/>
        <v>0</v>
      </c>
      <c r="S46" s="78">
        <f t="shared" si="16"/>
        <v>0</v>
      </c>
      <c r="T46" s="594">
        <f>SUM(T15:U45)</f>
        <v>972029</v>
      </c>
      <c r="U46" s="594"/>
      <c r="V46" s="6"/>
    </row>
    <row r="47" spans="1:22" s="51" customFormat="1" ht="18.75" customHeight="1" thickTop="1" thickBot="1" x14ac:dyDescent="0.35">
      <c r="A47" s="22"/>
      <c r="B47" s="23"/>
      <c r="C47" s="23"/>
      <c r="D47" s="23"/>
      <c r="E47" s="23"/>
      <c r="F47" s="23"/>
      <c r="G47" s="49"/>
      <c r="H47" s="49"/>
      <c r="I47" s="49"/>
      <c r="J47" s="49"/>
      <c r="K47" s="49"/>
      <c r="L47" s="49"/>
      <c r="M47" s="50"/>
      <c r="N47" s="50"/>
      <c r="O47" s="50"/>
      <c r="P47" s="49"/>
      <c r="Q47" s="49"/>
      <c r="R47" s="49"/>
      <c r="S47" s="49"/>
      <c r="T47" s="49"/>
      <c r="U47" s="49"/>
      <c r="V47" s="23"/>
    </row>
    <row r="48" spans="1:22" s="1" customFormat="1" ht="20.25" customHeight="1" thickBot="1" x14ac:dyDescent="0.35">
      <c r="A48" s="9" t="s">
        <v>9</v>
      </c>
      <c r="B48" s="17" t="s">
        <v>17</v>
      </c>
      <c r="C48" s="17"/>
      <c r="D48" s="17"/>
      <c r="E48" s="6"/>
      <c r="F48" s="6"/>
      <c r="G48" s="9" t="s">
        <v>11</v>
      </c>
      <c r="H48" s="7" t="s">
        <v>27</v>
      </c>
      <c r="I48" s="7" t="s">
        <v>63</v>
      </c>
      <c r="K48" s="6"/>
      <c r="L48" s="6"/>
      <c r="M48" s="6"/>
      <c r="N48" s="6"/>
      <c r="O48" s="6"/>
      <c r="P48" s="6"/>
      <c r="Q48" s="9" t="s">
        <v>10</v>
      </c>
      <c r="R48" s="595" t="s">
        <v>68</v>
      </c>
      <c r="S48" s="595"/>
      <c r="T48" s="595"/>
      <c r="U48" s="595"/>
      <c r="V48" s="14"/>
    </row>
    <row r="49" spans="1:23" s="1" customFormat="1" ht="20.25" customHeight="1" x14ac:dyDescent="0.3">
      <c r="A49" s="77"/>
      <c r="B49" s="17"/>
      <c r="C49" s="17"/>
      <c r="D49" s="17"/>
      <c r="E49" s="6"/>
      <c r="F49" s="6"/>
      <c r="G49" s="77"/>
      <c r="H49" s="7"/>
      <c r="K49" s="6"/>
      <c r="L49" s="6"/>
      <c r="M49" s="6"/>
      <c r="N49" s="6"/>
      <c r="O49" s="6"/>
      <c r="P49" s="6"/>
      <c r="Q49" s="77"/>
      <c r="R49" s="75"/>
      <c r="S49" s="75"/>
      <c r="T49" s="75"/>
      <c r="U49" s="75"/>
      <c r="V49" s="14"/>
    </row>
    <row r="50" spans="1:23" s="1" customFormat="1" ht="20.25" customHeight="1" x14ac:dyDescent="0.3">
      <c r="A50" s="596" t="s">
        <v>71</v>
      </c>
      <c r="B50" s="596"/>
      <c r="C50" s="30"/>
      <c r="D50" s="30"/>
      <c r="E50" s="55"/>
      <c r="F50" s="7"/>
      <c r="G50" s="596" t="s">
        <v>45</v>
      </c>
      <c r="H50" s="596"/>
      <c r="I50" s="596"/>
      <c r="J50" s="596"/>
      <c r="K50" s="7"/>
      <c r="L50" s="55"/>
      <c r="M50" s="7"/>
      <c r="N50" s="7"/>
      <c r="O50" s="7"/>
      <c r="P50" s="7"/>
      <c r="Q50" s="596" t="s">
        <v>39</v>
      </c>
      <c r="R50" s="596"/>
      <c r="S50" s="596"/>
      <c r="T50" s="7"/>
      <c r="U50" s="55"/>
      <c r="V50" s="6"/>
    </row>
    <row r="51" spans="1:23" s="1" customFormat="1" ht="20.25" customHeight="1" x14ac:dyDescent="0.3">
      <c r="A51" s="597" t="s">
        <v>37</v>
      </c>
      <c r="B51" s="597"/>
      <c r="C51" s="75"/>
      <c r="D51" s="75"/>
      <c r="E51" s="31" t="s">
        <v>16</v>
      </c>
      <c r="F51" s="31"/>
      <c r="G51" s="597" t="s">
        <v>38</v>
      </c>
      <c r="H51" s="597"/>
      <c r="I51" s="597"/>
      <c r="J51" s="597"/>
      <c r="L51" s="31" t="s">
        <v>16</v>
      </c>
      <c r="M51" s="31"/>
      <c r="N51" s="31"/>
      <c r="O51" s="31"/>
      <c r="P51" s="8"/>
      <c r="Q51" s="598" t="s">
        <v>40</v>
      </c>
      <c r="R51" s="598"/>
      <c r="S51" s="598"/>
      <c r="T51" s="16"/>
      <c r="U51" s="31" t="s">
        <v>16</v>
      </c>
      <c r="V51" s="16"/>
    </row>
    <row r="52" spans="1:23" s="1" customFormat="1" ht="20.25" customHeight="1" x14ac:dyDescent="0.3">
      <c r="A52" s="597" t="s">
        <v>18</v>
      </c>
      <c r="B52" s="597"/>
      <c r="C52" s="75"/>
      <c r="D52" s="75"/>
      <c r="F52" s="8"/>
      <c r="G52" s="599" t="s">
        <v>19</v>
      </c>
      <c r="H52" s="599"/>
      <c r="I52" s="599"/>
      <c r="J52" s="599"/>
      <c r="Q52" s="598" t="s">
        <v>28</v>
      </c>
      <c r="R52" s="598"/>
      <c r="S52" s="598"/>
      <c r="T52" s="16"/>
      <c r="U52" s="16"/>
      <c r="V52" s="16"/>
    </row>
    <row r="53" spans="1:23" s="1" customFormat="1" ht="20.25" customHeight="1" thickBot="1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T53" s="7"/>
      <c r="U53" s="6"/>
      <c r="V53" s="6"/>
      <c r="W53" s="600"/>
    </row>
    <row r="54" spans="1:23" s="1" customFormat="1" ht="18.75" customHeight="1" thickBot="1" x14ac:dyDescent="0.35">
      <c r="A54" s="9" t="s">
        <v>12</v>
      </c>
      <c r="B54" s="601" t="s">
        <v>29</v>
      </c>
      <c r="C54" s="601"/>
      <c r="D54" s="601"/>
      <c r="E54" s="601"/>
      <c r="F54" s="601"/>
      <c r="G54" s="9" t="s">
        <v>14</v>
      </c>
      <c r="H54" s="602" t="s">
        <v>67</v>
      </c>
      <c r="I54" s="602"/>
      <c r="J54" s="602"/>
      <c r="K54" s="602"/>
      <c r="L54" s="602"/>
      <c r="M54" s="79"/>
      <c r="N54" s="79"/>
      <c r="O54" s="79"/>
      <c r="Q54" s="9" t="s">
        <v>25</v>
      </c>
      <c r="T54" s="15"/>
      <c r="V54" s="6"/>
      <c r="W54" s="600"/>
    </row>
    <row r="55" spans="1:23" s="1" customFormat="1" ht="18.75" customHeight="1" x14ac:dyDescent="0.3">
      <c r="A55" s="6" t="s">
        <v>13</v>
      </c>
      <c r="B55" s="14"/>
      <c r="C55" s="14"/>
      <c r="D55" s="14"/>
      <c r="E55" s="14"/>
      <c r="F55" s="14"/>
      <c r="G55" s="14"/>
      <c r="H55" s="602"/>
      <c r="I55" s="602"/>
      <c r="J55" s="602"/>
      <c r="K55" s="602"/>
      <c r="L55" s="602"/>
      <c r="M55" s="79"/>
      <c r="N55" s="79"/>
      <c r="O55" s="79"/>
      <c r="T55" s="15"/>
      <c r="W55" s="600"/>
    </row>
    <row r="56" spans="1:23" s="1" customFormat="1" ht="15" customHeight="1" x14ac:dyDescent="0.3">
      <c r="A56" s="6"/>
      <c r="B56" s="7" t="s">
        <v>15</v>
      </c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S56" s="7" t="s">
        <v>22</v>
      </c>
      <c r="W56" s="600"/>
    </row>
    <row r="57" spans="1:23" s="1" customFormat="1" ht="16.5" customHeight="1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S57" s="6" t="s">
        <v>23</v>
      </c>
      <c r="W57" s="600"/>
    </row>
    <row r="58" spans="1:23" s="1" customFormat="1" ht="15" customHeight="1" x14ac:dyDescent="0.3">
      <c r="A58" s="596" t="s">
        <v>41</v>
      </c>
      <c r="B58" s="596"/>
      <c r="C58" s="30"/>
      <c r="D58" s="30"/>
      <c r="E58" s="55"/>
      <c r="F58" s="7"/>
      <c r="G58" s="55"/>
      <c r="H58" s="55"/>
      <c r="I58" s="55"/>
      <c r="J58" s="13"/>
      <c r="L58" s="13"/>
      <c r="P58" s="7"/>
      <c r="Q58" s="7"/>
      <c r="R58" s="7"/>
      <c r="S58" s="7"/>
      <c r="V58" s="7"/>
      <c r="W58" s="600"/>
    </row>
    <row r="59" spans="1:23" s="1" customFormat="1" ht="15" customHeight="1" x14ac:dyDescent="0.3">
      <c r="A59" s="598" t="s">
        <v>42</v>
      </c>
      <c r="B59" s="598"/>
      <c r="C59" s="76"/>
      <c r="D59" s="76"/>
      <c r="E59" s="31" t="s">
        <v>16</v>
      </c>
      <c r="F59" s="31"/>
      <c r="G59" s="597" t="s">
        <v>20</v>
      </c>
      <c r="H59" s="597"/>
      <c r="I59" s="597"/>
      <c r="J59" s="597"/>
      <c r="L59" s="31" t="s">
        <v>16</v>
      </c>
      <c r="M59" s="31"/>
      <c r="N59" s="31"/>
      <c r="O59" s="31"/>
      <c r="P59" s="7"/>
      <c r="Q59" s="7"/>
      <c r="R59" s="7"/>
      <c r="V59" s="6"/>
      <c r="W59" s="4"/>
    </row>
    <row r="60" spans="1:23" s="1" customFormat="1" ht="15" customHeight="1" x14ac:dyDescent="0.3">
      <c r="A60" s="598" t="s">
        <v>30</v>
      </c>
      <c r="B60" s="598"/>
      <c r="C60" s="76"/>
      <c r="D60" s="76"/>
      <c r="E60" s="16"/>
      <c r="F60" s="7"/>
      <c r="G60" s="597" t="s">
        <v>21</v>
      </c>
      <c r="H60" s="597"/>
      <c r="I60" s="597"/>
      <c r="J60" s="597"/>
      <c r="P60" s="14"/>
      <c r="Q60" s="14"/>
      <c r="R60" s="14"/>
      <c r="S60" s="14"/>
      <c r="T60" s="7"/>
      <c r="U60" s="6"/>
      <c r="V60" s="6"/>
    </row>
    <row r="61" spans="1:23" x14ac:dyDescent="0.3">
      <c r="B61" s="5"/>
      <c r="C61" s="5"/>
      <c r="D61" s="5"/>
    </row>
    <row r="63" spans="1:23" x14ac:dyDescent="0.3">
      <c r="B63" s="522" t="s">
        <v>1002</v>
      </c>
    </row>
    <row r="64" spans="1:23" s="166" customFormat="1" ht="27.75" customHeight="1" x14ac:dyDescent="0.3">
      <c r="A64" s="95">
        <v>2</v>
      </c>
      <c r="B64" s="441" t="s">
        <v>944</v>
      </c>
      <c r="C64" s="144">
        <v>1</v>
      </c>
      <c r="D64" s="144"/>
      <c r="E64" s="133" t="s">
        <v>945</v>
      </c>
      <c r="F64" s="94">
        <v>2577</v>
      </c>
      <c r="G64" s="136">
        <v>34335</v>
      </c>
      <c r="H64" s="118">
        <v>5000</v>
      </c>
      <c r="I64" s="125"/>
      <c r="J64" s="118">
        <f t="shared" ref="J64" si="17">G64+H64</f>
        <v>39335</v>
      </c>
      <c r="K64" s="119">
        <f t="shared" ref="K64" si="18">G64+J64</f>
        <v>73670</v>
      </c>
      <c r="L64" s="126"/>
      <c r="M64" s="127"/>
      <c r="N64" s="127"/>
      <c r="O64" s="127"/>
      <c r="P64" s="99"/>
      <c r="Q64" s="128"/>
      <c r="R64" s="125"/>
      <c r="S64" s="165">
        <f>SUM(P64:P64,R64:R64)</f>
        <v>0</v>
      </c>
      <c r="T64" s="720">
        <f t="shared" ref="T64" si="19">J64-S64</f>
        <v>39335</v>
      </c>
      <c r="U64" s="720"/>
    </row>
    <row r="65" spans="1:23" s="166" customFormat="1" ht="28.5" customHeight="1" x14ac:dyDescent="0.3">
      <c r="A65" s="95">
        <v>12</v>
      </c>
      <c r="B65" s="441" t="s">
        <v>946</v>
      </c>
      <c r="C65" s="144">
        <v>1</v>
      </c>
      <c r="D65" s="144"/>
      <c r="E65" s="133" t="s">
        <v>947</v>
      </c>
      <c r="F65" s="94">
        <v>2578</v>
      </c>
      <c r="G65" s="138">
        <v>24847</v>
      </c>
      <c r="H65" s="118">
        <v>5000</v>
      </c>
      <c r="I65" s="125"/>
      <c r="J65" s="118">
        <f t="shared" ref="J65" si="20">G65+H65</f>
        <v>29847</v>
      </c>
      <c r="K65" s="119">
        <f>G65+J65</f>
        <v>54694</v>
      </c>
      <c r="L65" s="126"/>
      <c r="M65" s="127"/>
      <c r="N65" s="127"/>
      <c r="O65" s="127"/>
      <c r="P65" s="99"/>
      <c r="Q65" s="128"/>
      <c r="R65" s="125"/>
      <c r="S65" s="165">
        <f>SUM(P65:P65,R65:R65)</f>
        <v>0</v>
      </c>
      <c r="T65" s="720">
        <f t="shared" ref="T65" si="21">J65-S65</f>
        <v>29847</v>
      </c>
      <c r="U65" s="720"/>
    </row>
    <row r="66" spans="1:23" s="166" customFormat="1" ht="28.5" customHeight="1" x14ac:dyDescent="0.3">
      <c r="A66" s="95">
        <v>29</v>
      </c>
      <c r="B66" s="441" t="s">
        <v>948</v>
      </c>
      <c r="C66" s="144">
        <v>1</v>
      </c>
      <c r="D66" s="144"/>
      <c r="E66" s="133" t="s">
        <v>751</v>
      </c>
      <c r="F66" s="94">
        <v>1453</v>
      </c>
      <c r="G66" s="136">
        <v>15189</v>
      </c>
      <c r="H66" s="118">
        <v>5000</v>
      </c>
      <c r="I66" s="125"/>
      <c r="J66" s="118">
        <f t="shared" ref="J66" si="22">G66+H66</f>
        <v>20189</v>
      </c>
      <c r="K66" s="119">
        <f t="shared" ref="K66" si="23">G66+J66</f>
        <v>35378</v>
      </c>
      <c r="L66" s="126"/>
      <c r="M66" s="127"/>
      <c r="N66" s="127"/>
      <c r="O66" s="127"/>
      <c r="P66" s="99"/>
      <c r="Q66" s="128"/>
      <c r="R66" s="125"/>
      <c r="S66" s="165">
        <f>SUM(P66:P66,R66:R66)</f>
        <v>0</v>
      </c>
      <c r="T66" s="720">
        <f t="shared" ref="T66" si="24">J66-S66</f>
        <v>20189</v>
      </c>
      <c r="U66" s="720"/>
    </row>
    <row r="67" spans="1:23" s="20" customFormat="1" ht="17.25" customHeight="1" x14ac:dyDescent="0.3">
      <c r="S67" s="542" t="s">
        <v>26</v>
      </c>
      <c r="T67" s="542"/>
      <c r="U67" s="542"/>
      <c r="V67" s="542"/>
    </row>
    <row r="68" spans="1:23" s="20" customFormat="1" ht="17.25" customHeight="1" x14ac:dyDescent="0.3">
      <c r="A68" s="543" t="s">
        <v>64</v>
      </c>
      <c r="B68" s="544"/>
      <c r="C68" s="544"/>
      <c r="D68" s="544"/>
      <c r="E68" s="544"/>
      <c r="F68" s="544"/>
      <c r="G68" s="544"/>
      <c r="H68" s="544"/>
      <c r="I68" s="544"/>
      <c r="J68" s="544"/>
      <c r="K68" s="544"/>
      <c r="L68" s="544"/>
      <c r="M68" s="544"/>
      <c r="N68" s="544"/>
      <c r="O68" s="544"/>
      <c r="P68" s="544"/>
      <c r="Q68" s="544"/>
      <c r="R68" s="544"/>
      <c r="S68" s="544"/>
      <c r="T68" s="544"/>
      <c r="U68" s="544"/>
      <c r="V68" s="52"/>
    </row>
    <row r="69" spans="1:23" s="20" customFormat="1" ht="17.25" customHeight="1" x14ac:dyDescent="0.3">
      <c r="A69" s="543" t="s">
        <v>65</v>
      </c>
      <c r="B69" s="544"/>
      <c r="C69" s="544"/>
      <c r="D69" s="544"/>
      <c r="E69" s="544"/>
      <c r="F69" s="544"/>
      <c r="G69" s="544"/>
      <c r="H69" s="544"/>
      <c r="I69" s="544"/>
      <c r="J69" s="544"/>
      <c r="K69" s="544"/>
      <c r="L69" s="544"/>
      <c r="M69" s="544"/>
      <c r="N69" s="544"/>
      <c r="O69" s="544"/>
      <c r="P69" s="544"/>
      <c r="Q69" s="544"/>
      <c r="R69" s="544"/>
      <c r="S69" s="544"/>
      <c r="T69" s="544"/>
      <c r="U69" s="544"/>
      <c r="V69" s="52"/>
    </row>
    <row r="70" spans="1:23" s="20" customFormat="1" ht="17.25" customHeight="1" x14ac:dyDescent="0.3">
      <c r="A70" s="543" t="s">
        <v>66</v>
      </c>
      <c r="B70" s="544"/>
      <c r="C70" s="544"/>
      <c r="D70" s="544"/>
      <c r="E70" s="544"/>
      <c r="F70" s="544"/>
      <c r="G70" s="544"/>
      <c r="H70" s="544"/>
      <c r="I70" s="544"/>
      <c r="J70" s="544"/>
      <c r="K70" s="544"/>
      <c r="L70" s="544"/>
      <c r="M70" s="544"/>
      <c r="N70" s="544"/>
      <c r="O70" s="544"/>
      <c r="P70" s="544"/>
      <c r="Q70" s="544"/>
      <c r="R70" s="544"/>
      <c r="S70" s="544"/>
      <c r="T70" s="544"/>
      <c r="U70" s="544"/>
      <c r="V70" s="52"/>
    </row>
    <row r="71" spans="1:23" s="1" customFormat="1" ht="18" customHeight="1" x14ac:dyDescent="0.3">
      <c r="A71" s="545" t="s">
        <v>993</v>
      </c>
      <c r="B71" s="545"/>
      <c r="C71" s="545"/>
      <c r="D71" s="545"/>
      <c r="E71" s="545"/>
      <c r="F71" s="545"/>
      <c r="G71" s="545"/>
      <c r="H71" s="545"/>
      <c r="I71" s="545"/>
      <c r="J71" s="545"/>
      <c r="K71" s="545"/>
      <c r="L71" s="545"/>
      <c r="M71" s="545"/>
      <c r="N71" s="545"/>
      <c r="O71" s="545"/>
      <c r="P71" s="545"/>
      <c r="Q71" s="545"/>
      <c r="R71" s="545"/>
      <c r="S71" s="545"/>
      <c r="T71" s="545"/>
      <c r="U71" s="545"/>
      <c r="V71" s="53"/>
    </row>
    <row r="72" spans="1:23" s="1" customFormat="1" ht="16.5" customHeight="1" x14ac:dyDescent="0.3">
      <c r="A72" s="546" t="s">
        <v>900</v>
      </c>
      <c r="B72" s="546"/>
      <c r="C72" s="546"/>
      <c r="D72" s="546"/>
      <c r="E72" s="546"/>
      <c r="F72" s="546"/>
      <c r="G72" s="546"/>
      <c r="H72" s="546"/>
      <c r="I72" s="546"/>
      <c r="J72" s="546"/>
      <c r="K72" s="546"/>
      <c r="L72" s="546"/>
      <c r="M72" s="546"/>
      <c r="N72" s="546"/>
      <c r="O72" s="546"/>
      <c r="P72" s="546"/>
      <c r="Q72" s="546"/>
      <c r="R72" s="546"/>
      <c r="S72" s="546"/>
      <c r="T72" s="546"/>
      <c r="U72" s="546"/>
      <c r="V72" s="54"/>
    </row>
    <row r="73" spans="1:23" s="1" customFormat="1" ht="8.2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3" s="1" customFormat="1" x14ac:dyDescent="0.3">
      <c r="A74" s="11" t="s">
        <v>33</v>
      </c>
      <c r="B74" s="11" t="s">
        <v>31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T74" s="11"/>
      <c r="U74" s="11"/>
      <c r="V74" s="11"/>
    </row>
    <row r="75" spans="1:23" s="1" customFormat="1" x14ac:dyDescent="0.3">
      <c r="A75" s="11" t="s">
        <v>34</v>
      </c>
      <c r="B75" s="6" t="s">
        <v>54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12"/>
      <c r="T75" s="12"/>
      <c r="U75" s="6"/>
      <c r="V75" s="6"/>
    </row>
    <row r="76" spans="1:23" s="1" customFormat="1" ht="22.5" customHeight="1" x14ac:dyDescent="0.3">
      <c r="A76" s="7" t="s">
        <v>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77" spans="1:23" s="1" customFormat="1" ht="9" customHeight="1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3" ht="24" customHeight="1" thickBot="1" x14ac:dyDescent="0.35">
      <c r="A78" s="547" t="s">
        <v>5</v>
      </c>
      <c r="B78" s="605" t="s">
        <v>1</v>
      </c>
      <c r="C78" s="608" t="s">
        <v>43</v>
      </c>
      <c r="D78" s="611" t="s">
        <v>25</v>
      </c>
      <c r="E78" s="583" t="s">
        <v>2</v>
      </c>
      <c r="F78" s="539" t="s">
        <v>6</v>
      </c>
      <c r="G78" s="566" t="s">
        <v>3</v>
      </c>
      <c r="H78" s="568"/>
      <c r="I78" s="568"/>
      <c r="J78" s="568"/>
      <c r="K78" s="570"/>
      <c r="L78" s="566" t="s">
        <v>24</v>
      </c>
      <c r="M78" s="567"/>
      <c r="N78" s="567"/>
      <c r="O78" s="567"/>
      <c r="P78" s="568"/>
      <c r="Q78" s="569"/>
      <c r="R78" s="569"/>
      <c r="S78" s="570"/>
      <c r="T78" s="571" t="s">
        <v>7</v>
      </c>
      <c r="U78" s="572"/>
      <c r="V78" s="559" t="s">
        <v>8</v>
      </c>
      <c r="W78" s="3"/>
    </row>
    <row r="79" spans="1:23" ht="19.5" customHeight="1" x14ac:dyDescent="0.3">
      <c r="A79" s="548"/>
      <c r="B79" s="606"/>
      <c r="C79" s="609"/>
      <c r="D79" s="612"/>
      <c r="E79" s="614"/>
      <c r="F79" s="540"/>
      <c r="G79" s="722" t="s">
        <v>70</v>
      </c>
      <c r="H79" s="723" t="s">
        <v>893</v>
      </c>
      <c r="I79" s="724" t="s">
        <v>894</v>
      </c>
      <c r="J79" s="725" t="s">
        <v>70</v>
      </c>
      <c r="K79" s="722" t="s">
        <v>4</v>
      </c>
      <c r="L79" s="585"/>
      <c r="M79" s="56"/>
      <c r="N79" s="56"/>
      <c r="O79" s="56"/>
      <c r="P79" s="57"/>
      <c r="Q79" s="588"/>
      <c r="R79" s="29"/>
      <c r="S79" s="590"/>
      <c r="T79" s="573"/>
      <c r="U79" s="574"/>
      <c r="V79" s="560"/>
      <c r="W79" s="2"/>
    </row>
    <row r="80" spans="1:23" ht="37.5" customHeight="1" thickBot="1" x14ac:dyDescent="0.35">
      <c r="A80" s="549"/>
      <c r="B80" s="607"/>
      <c r="C80" s="610"/>
      <c r="D80" s="613"/>
      <c r="E80" s="584"/>
      <c r="F80" s="541"/>
      <c r="G80" s="578"/>
      <c r="H80" s="580"/>
      <c r="I80" s="582"/>
      <c r="J80" s="584"/>
      <c r="K80" s="578"/>
      <c r="L80" s="586"/>
      <c r="M80" s="58"/>
      <c r="N80" s="58"/>
      <c r="O80" s="58"/>
      <c r="P80" s="59"/>
      <c r="Q80" s="589"/>
      <c r="R80" s="260"/>
      <c r="S80" s="591"/>
      <c r="T80" s="575"/>
      <c r="U80" s="576"/>
      <c r="V80" s="561"/>
      <c r="W80" s="2"/>
    </row>
    <row r="81" spans="1:23" s="1" customFormat="1" ht="36.75" customHeight="1" thickBot="1" x14ac:dyDescent="0.35">
      <c r="A81" s="10"/>
      <c r="B81" s="41"/>
      <c r="C81" s="48">
        <f>SUM(C80:C80)</f>
        <v>0</v>
      </c>
      <c r="D81" s="48">
        <f>SUM(D80:D80)</f>
        <v>0</v>
      </c>
      <c r="E81" s="41"/>
      <c r="G81" s="251"/>
      <c r="H81" s="251"/>
      <c r="I81" s="134" t="s">
        <v>35</v>
      </c>
      <c r="J81" s="259">
        <f>SUM(J80:J80)</f>
        <v>0</v>
      </c>
      <c r="K81" s="259">
        <f>SUM(K80:K80)</f>
        <v>0</v>
      </c>
      <c r="L81" s="259">
        <f t="shared" ref="L81:S81" si="25">SUM(L54:L80)</f>
        <v>0</v>
      </c>
      <c r="M81" s="259">
        <f t="shared" si="25"/>
        <v>0</v>
      </c>
      <c r="N81" s="259">
        <f t="shared" si="25"/>
        <v>0</v>
      </c>
      <c r="O81" s="259">
        <f t="shared" si="25"/>
        <v>0</v>
      </c>
      <c r="P81" s="259">
        <f t="shared" si="25"/>
        <v>0</v>
      </c>
      <c r="Q81" s="259">
        <f t="shared" si="25"/>
        <v>0</v>
      </c>
      <c r="R81" s="259">
        <f t="shared" si="25"/>
        <v>0</v>
      </c>
      <c r="S81" s="259">
        <f t="shared" si="25"/>
        <v>0</v>
      </c>
      <c r="T81" s="594">
        <f>SUM(T80:U80)</f>
        <v>0</v>
      </c>
      <c r="U81" s="594"/>
      <c r="V81" s="6"/>
    </row>
    <row r="82" spans="1:23" s="51" customFormat="1" ht="18.75" customHeight="1" thickTop="1" thickBot="1" x14ac:dyDescent="0.35">
      <c r="A82" s="22"/>
      <c r="B82" s="23"/>
      <c r="C82" s="23"/>
      <c r="D82" s="23"/>
      <c r="E82" s="23"/>
      <c r="F82" s="23"/>
      <c r="G82" s="49"/>
      <c r="H82" s="49"/>
      <c r="I82" s="49"/>
      <c r="J82" s="49"/>
      <c r="K82" s="49"/>
      <c r="L82" s="49"/>
      <c r="M82" s="50"/>
      <c r="N82" s="50"/>
      <c r="O82" s="50"/>
      <c r="P82" s="49"/>
      <c r="Q82" s="49"/>
      <c r="R82" s="49"/>
      <c r="S82" s="49"/>
      <c r="T82" s="49"/>
      <c r="U82" s="49"/>
      <c r="V82" s="23"/>
    </row>
    <row r="83" spans="1:23" s="1" customFormat="1" ht="20.25" customHeight="1" thickBot="1" x14ac:dyDescent="0.35">
      <c r="A83" s="9" t="s">
        <v>9</v>
      </c>
      <c r="B83" s="17" t="s">
        <v>17</v>
      </c>
      <c r="C83" s="17"/>
      <c r="D83" s="17"/>
      <c r="E83" s="6"/>
      <c r="F83" s="6"/>
      <c r="G83" s="9" t="s">
        <v>11</v>
      </c>
      <c r="H83" s="7" t="s">
        <v>27</v>
      </c>
      <c r="I83" s="7" t="s">
        <v>63</v>
      </c>
      <c r="K83" s="6"/>
      <c r="L83" s="6"/>
      <c r="M83" s="6"/>
      <c r="N83" s="6"/>
      <c r="O83" s="6"/>
      <c r="P83" s="6"/>
      <c r="Q83" s="9" t="s">
        <v>10</v>
      </c>
      <c r="R83" s="595" t="s">
        <v>68</v>
      </c>
      <c r="S83" s="595"/>
      <c r="T83" s="595"/>
      <c r="U83" s="595"/>
      <c r="V83" s="14"/>
    </row>
    <row r="84" spans="1:23" s="1" customFormat="1" ht="20.25" customHeight="1" x14ac:dyDescent="0.3">
      <c r="A84" s="256"/>
      <c r="B84" s="17"/>
      <c r="C84" s="17"/>
      <c r="D84" s="17"/>
      <c r="E84" s="6"/>
      <c r="F84" s="6"/>
      <c r="G84" s="256"/>
      <c r="H84" s="7"/>
      <c r="K84" s="6"/>
      <c r="L84" s="6"/>
      <c r="M84" s="6"/>
      <c r="N84" s="6"/>
      <c r="O84" s="6"/>
      <c r="P84" s="6"/>
      <c r="Q84" s="256"/>
      <c r="R84" s="258"/>
      <c r="S84" s="258"/>
      <c r="T84" s="258"/>
      <c r="U84" s="258"/>
      <c r="V84" s="14"/>
    </row>
    <row r="85" spans="1:23" s="1" customFormat="1" ht="20.25" customHeight="1" x14ac:dyDescent="0.3">
      <c r="A85" s="596" t="s">
        <v>71</v>
      </c>
      <c r="B85" s="596"/>
      <c r="C85" s="30"/>
      <c r="D85" s="30"/>
      <c r="E85" s="55"/>
      <c r="F85" s="7"/>
      <c r="G85" s="596" t="s">
        <v>45</v>
      </c>
      <c r="H85" s="596"/>
      <c r="I85" s="596"/>
      <c r="J85" s="596"/>
      <c r="K85" s="7"/>
      <c r="L85" s="55"/>
      <c r="M85" s="7"/>
      <c r="N85" s="7"/>
      <c r="O85" s="7"/>
      <c r="P85" s="7"/>
      <c r="Q85" s="596" t="s">
        <v>39</v>
      </c>
      <c r="R85" s="596"/>
      <c r="S85" s="596"/>
      <c r="T85" s="7"/>
      <c r="U85" s="55"/>
      <c r="V85" s="6"/>
    </row>
    <row r="86" spans="1:23" s="1" customFormat="1" ht="20.25" customHeight="1" x14ac:dyDescent="0.3">
      <c r="A86" s="597" t="s">
        <v>37</v>
      </c>
      <c r="B86" s="597"/>
      <c r="C86" s="258"/>
      <c r="D86" s="258"/>
      <c r="E86" s="31" t="s">
        <v>16</v>
      </c>
      <c r="F86" s="31"/>
      <c r="G86" s="597" t="s">
        <v>38</v>
      </c>
      <c r="H86" s="597"/>
      <c r="I86" s="597"/>
      <c r="J86" s="597"/>
      <c r="L86" s="31" t="s">
        <v>16</v>
      </c>
      <c r="M86" s="31"/>
      <c r="N86" s="31"/>
      <c r="O86" s="31"/>
      <c r="P86" s="8"/>
      <c r="Q86" s="598" t="s">
        <v>40</v>
      </c>
      <c r="R86" s="598"/>
      <c r="S86" s="598"/>
      <c r="T86" s="16"/>
      <c r="U86" s="31" t="s">
        <v>16</v>
      </c>
      <c r="V86" s="16"/>
    </row>
    <row r="87" spans="1:23" s="1" customFormat="1" ht="20.25" customHeight="1" x14ac:dyDescent="0.3">
      <c r="A87" s="597" t="s">
        <v>18</v>
      </c>
      <c r="B87" s="597"/>
      <c r="C87" s="258"/>
      <c r="D87" s="258"/>
      <c r="F87" s="8"/>
      <c r="G87" s="599" t="s">
        <v>19</v>
      </c>
      <c r="H87" s="599"/>
      <c r="I87" s="599"/>
      <c r="J87" s="599"/>
      <c r="Q87" s="598" t="s">
        <v>28</v>
      </c>
      <c r="R87" s="598"/>
      <c r="S87" s="598"/>
      <c r="T87" s="16"/>
      <c r="U87" s="16"/>
      <c r="V87" s="16"/>
    </row>
    <row r="88" spans="1:23" s="1" customFormat="1" ht="20.25" customHeight="1" thickBot="1" x14ac:dyDescent="0.3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T88" s="7"/>
      <c r="U88" s="6"/>
      <c r="V88" s="6"/>
      <c r="W88" s="600"/>
    </row>
    <row r="89" spans="1:23" s="1" customFormat="1" ht="18.75" customHeight="1" thickBot="1" x14ac:dyDescent="0.35">
      <c r="A89" s="9" t="s">
        <v>12</v>
      </c>
      <c r="B89" s="601" t="s">
        <v>29</v>
      </c>
      <c r="C89" s="601"/>
      <c r="D89" s="601"/>
      <c r="E89" s="601"/>
      <c r="F89" s="601"/>
      <c r="G89" s="9" t="s">
        <v>14</v>
      </c>
      <c r="H89" s="602" t="s">
        <v>67</v>
      </c>
      <c r="I89" s="602"/>
      <c r="J89" s="602"/>
      <c r="K89" s="602"/>
      <c r="L89" s="602"/>
      <c r="M89" s="79"/>
      <c r="N89" s="79"/>
      <c r="O89" s="79"/>
      <c r="Q89" s="9" t="s">
        <v>25</v>
      </c>
      <c r="T89" s="15"/>
      <c r="V89" s="6"/>
      <c r="W89" s="600"/>
    </row>
    <row r="90" spans="1:23" s="1" customFormat="1" ht="18.75" customHeight="1" x14ac:dyDescent="0.3">
      <c r="A90" s="6" t="s">
        <v>13</v>
      </c>
      <c r="B90" s="14"/>
      <c r="C90" s="14"/>
      <c r="D90" s="14"/>
      <c r="E90" s="14"/>
      <c r="F90" s="14"/>
      <c r="G90" s="14"/>
      <c r="H90" s="602"/>
      <c r="I90" s="602"/>
      <c r="J90" s="602"/>
      <c r="K90" s="602"/>
      <c r="L90" s="602"/>
      <c r="M90" s="79"/>
      <c r="N90" s="79"/>
      <c r="O90" s="79"/>
      <c r="T90" s="15"/>
      <c r="W90" s="600"/>
    </row>
    <row r="91" spans="1:23" s="1" customFormat="1" ht="15" customHeight="1" x14ac:dyDescent="0.3">
      <c r="A91" s="6"/>
      <c r="B91" s="7" t="s">
        <v>15</v>
      </c>
      <c r="C91" s="7"/>
      <c r="D91" s="7"/>
      <c r="E91" s="7"/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S91" s="7" t="s">
        <v>22</v>
      </c>
      <c r="W91" s="600"/>
    </row>
    <row r="92" spans="1:23" s="1" customFormat="1" ht="16.5" customHeight="1" x14ac:dyDescent="0.3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S92" s="6" t="s">
        <v>23</v>
      </c>
      <c r="W92" s="600"/>
    </row>
    <row r="93" spans="1:23" s="1" customFormat="1" ht="15" customHeight="1" x14ac:dyDescent="0.3">
      <c r="A93" s="596" t="s">
        <v>41</v>
      </c>
      <c r="B93" s="596"/>
      <c r="C93" s="30"/>
      <c r="D93" s="30"/>
      <c r="E93" s="55"/>
      <c r="F93" s="7"/>
      <c r="G93" s="55"/>
      <c r="H93" s="55"/>
      <c r="I93" s="55"/>
      <c r="J93" s="13"/>
      <c r="L93" s="13"/>
      <c r="P93" s="7"/>
      <c r="Q93" s="7"/>
      <c r="R93" s="7"/>
      <c r="S93" s="7"/>
      <c r="V93" s="7"/>
      <c r="W93" s="600"/>
    </row>
    <row r="94" spans="1:23" s="1" customFormat="1" ht="15" customHeight="1" x14ac:dyDescent="0.3">
      <c r="A94" s="598" t="s">
        <v>42</v>
      </c>
      <c r="B94" s="598"/>
      <c r="C94" s="257"/>
      <c r="D94" s="257"/>
      <c r="E94" s="31" t="s">
        <v>16</v>
      </c>
      <c r="F94" s="31"/>
      <c r="G94" s="597" t="s">
        <v>20</v>
      </c>
      <c r="H94" s="597"/>
      <c r="I94" s="597"/>
      <c r="J94" s="597"/>
      <c r="L94" s="31" t="s">
        <v>16</v>
      </c>
      <c r="M94" s="31"/>
      <c r="N94" s="31"/>
      <c r="O94" s="31"/>
      <c r="P94" s="7"/>
      <c r="Q94" s="7"/>
      <c r="R94" s="7"/>
      <c r="V94" s="6"/>
      <c r="W94" s="4"/>
    </row>
    <row r="95" spans="1:23" s="1" customFormat="1" ht="15" customHeight="1" x14ac:dyDescent="0.3">
      <c r="A95" s="598" t="s">
        <v>30</v>
      </c>
      <c r="B95" s="598"/>
      <c r="C95" s="257"/>
      <c r="D95" s="257"/>
      <c r="E95" s="16"/>
      <c r="F95" s="7"/>
      <c r="G95" s="597" t="s">
        <v>21</v>
      </c>
      <c r="H95" s="597"/>
      <c r="I95" s="597"/>
      <c r="J95" s="597"/>
      <c r="P95" s="14"/>
      <c r="Q95" s="14"/>
      <c r="R95" s="14"/>
      <c r="S95" s="14"/>
      <c r="T95" s="7"/>
      <c r="U95" s="6"/>
      <c r="V95" s="6"/>
    </row>
  </sheetData>
  <mergeCells count="120">
    <mergeCell ref="T64:U64"/>
    <mergeCell ref="T65:U65"/>
    <mergeCell ref="T66:U66"/>
    <mergeCell ref="A60:B60"/>
    <mergeCell ref="G60:J60"/>
    <mergeCell ref="T33:U33"/>
    <mergeCell ref="T34:U34"/>
    <mergeCell ref="T35:U35"/>
    <mergeCell ref="T36:U36"/>
    <mergeCell ref="T37:U37"/>
    <mergeCell ref="T38:U38"/>
    <mergeCell ref="A51:B51"/>
    <mergeCell ref="G51:J51"/>
    <mergeCell ref="Q51:S51"/>
    <mergeCell ref="A52:B52"/>
    <mergeCell ref="G52:J52"/>
    <mergeCell ref="Q52:S52"/>
    <mergeCell ref="T45:U45"/>
    <mergeCell ref="T39:U39"/>
    <mergeCell ref="T42:U42"/>
    <mergeCell ref="T43:U43"/>
    <mergeCell ref="T17:U17"/>
    <mergeCell ref="T20:U20"/>
    <mergeCell ref="T19:U19"/>
    <mergeCell ref="W53:W58"/>
    <mergeCell ref="B54:F54"/>
    <mergeCell ref="H54:L55"/>
    <mergeCell ref="A58:B58"/>
    <mergeCell ref="T44:U44"/>
    <mergeCell ref="T46:U46"/>
    <mergeCell ref="R48:U48"/>
    <mergeCell ref="A50:B50"/>
    <mergeCell ref="G50:J50"/>
    <mergeCell ref="Q50:S50"/>
    <mergeCell ref="J13:J14"/>
    <mergeCell ref="K13:K14"/>
    <mergeCell ref="T40:U40"/>
    <mergeCell ref="L13:L14"/>
    <mergeCell ref="Q13:Q14"/>
    <mergeCell ref="S13:S14"/>
    <mergeCell ref="T15:U15"/>
    <mergeCell ref="T16:U16"/>
    <mergeCell ref="A59:B59"/>
    <mergeCell ref="G59:J59"/>
    <mergeCell ref="T18:U18"/>
    <mergeCell ref="T32:U32"/>
    <mergeCell ref="T21:U21"/>
    <mergeCell ref="T22:U22"/>
    <mergeCell ref="T23:U23"/>
    <mergeCell ref="T24:U24"/>
    <mergeCell ref="T25:U25"/>
    <mergeCell ref="T27:U27"/>
    <mergeCell ref="T26:U26"/>
    <mergeCell ref="T28:U28"/>
    <mergeCell ref="T29:U29"/>
    <mergeCell ref="T30:U30"/>
    <mergeCell ref="T31:U31"/>
    <mergeCell ref="T41:U41"/>
    <mergeCell ref="S67:V67"/>
    <mergeCell ref="A68:U68"/>
    <mergeCell ref="A69:U69"/>
    <mergeCell ref="A70:U70"/>
    <mergeCell ref="A71:U71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  <mergeCell ref="G13:G14"/>
    <mergeCell ref="H13:H14"/>
    <mergeCell ref="I13:I14"/>
    <mergeCell ref="A72:U72"/>
    <mergeCell ref="A78:A80"/>
    <mergeCell ref="B78:B80"/>
    <mergeCell ref="C78:C80"/>
    <mergeCell ref="D78:D80"/>
    <mergeCell ref="E78:E80"/>
    <mergeCell ref="F78:F80"/>
    <mergeCell ref="G78:K78"/>
    <mergeCell ref="L78:S78"/>
    <mergeCell ref="T78:U80"/>
    <mergeCell ref="W88:W93"/>
    <mergeCell ref="B89:F89"/>
    <mergeCell ref="H89:L90"/>
    <mergeCell ref="A93:B93"/>
    <mergeCell ref="A94:B94"/>
    <mergeCell ref="G94:J94"/>
    <mergeCell ref="A86:B86"/>
    <mergeCell ref="G86:J86"/>
    <mergeCell ref="Q86:S86"/>
    <mergeCell ref="A87:B87"/>
    <mergeCell ref="G87:J87"/>
    <mergeCell ref="Q87:S87"/>
    <mergeCell ref="T81:U81"/>
    <mergeCell ref="R83:U83"/>
    <mergeCell ref="A85:B85"/>
    <mergeCell ref="G85:J85"/>
    <mergeCell ref="Q85:S85"/>
    <mergeCell ref="V78:V80"/>
    <mergeCell ref="G79:G80"/>
    <mergeCell ref="A95:B95"/>
    <mergeCell ref="G95:J95"/>
    <mergeCell ref="H79:H80"/>
    <mergeCell ref="I79:I80"/>
    <mergeCell ref="J79:J80"/>
    <mergeCell ref="K79:K80"/>
    <mergeCell ref="L79:L80"/>
    <mergeCell ref="Q79:Q80"/>
    <mergeCell ref="S79:S80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4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85"/>
  <sheetViews>
    <sheetView view="pageBreakPreview" topLeftCell="A31" zoomScaleNormal="85" zoomScaleSheetLayoutView="100" workbookViewId="0">
      <pane xSplit="2" topLeftCell="U1" activePane="topRight" state="frozen"/>
      <selection pane="topRight" activeCell="E47" sqref="E47"/>
    </sheetView>
  </sheetViews>
  <sheetFormatPr defaultRowHeight="15.6" x14ac:dyDescent="0.3"/>
  <cols>
    <col min="1" max="1" width="5.5" customWidth="1"/>
    <col min="2" max="2" width="33.3984375" customWidth="1"/>
    <col min="3" max="4" width="3" customWidth="1"/>
    <col min="5" max="5" width="23.19921875" customWidth="1"/>
    <col min="6" max="6" width="11.69921875" customWidth="1"/>
    <col min="7" max="7" width="17.8984375" customWidth="1"/>
    <col min="8" max="8" width="19" customWidth="1"/>
    <col min="9" max="9" width="13.69921875" hidden="1" customWidth="1"/>
    <col min="10" max="10" width="17.89843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581" t="s">
        <v>62</v>
      </c>
      <c r="J13" s="577" t="s">
        <v>4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582"/>
      <c r="J14" s="578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215" customFormat="1" ht="27" customHeight="1" x14ac:dyDescent="0.35">
      <c r="A15" s="144">
        <v>1</v>
      </c>
      <c r="B15" s="140" t="s">
        <v>472</v>
      </c>
      <c r="C15" s="115"/>
      <c r="D15" s="115">
        <v>1</v>
      </c>
      <c r="E15" s="116" t="s">
        <v>665</v>
      </c>
      <c r="F15" s="94">
        <v>175</v>
      </c>
      <c r="G15" s="100">
        <v>71693</v>
      </c>
      <c r="H15" s="118">
        <v>5000</v>
      </c>
      <c r="I15" s="125"/>
      <c r="J15" s="125">
        <f>G15+H15</f>
        <v>76693</v>
      </c>
      <c r="K15" s="119">
        <f>G15+J15</f>
        <v>148386</v>
      </c>
      <c r="L15" s="176"/>
      <c r="M15" s="127"/>
      <c r="N15" s="127"/>
      <c r="O15" s="127"/>
      <c r="P15" s="99"/>
      <c r="Q15" s="177"/>
      <c r="R15" s="125"/>
      <c r="S15" s="129">
        <f t="shared" ref="S15:S38" si="0">SUM(P15:P15,R15:R15)</f>
        <v>0</v>
      </c>
      <c r="T15" s="592">
        <f>J15-S15</f>
        <v>76693</v>
      </c>
      <c r="U15" s="592"/>
    </row>
    <row r="16" spans="1:23" s="221" customFormat="1" ht="27" customHeight="1" x14ac:dyDescent="0.35">
      <c r="A16" s="144">
        <v>2</v>
      </c>
      <c r="B16" s="140" t="s">
        <v>473</v>
      </c>
      <c r="C16" s="115"/>
      <c r="D16" s="115">
        <v>1</v>
      </c>
      <c r="E16" s="116" t="s">
        <v>861</v>
      </c>
      <c r="F16" s="94">
        <v>1886</v>
      </c>
      <c r="G16" s="100">
        <v>22895</v>
      </c>
      <c r="H16" s="118">
        <v>5000</v>
      </c>
      <c r="I16" s="118"/>
      <c r="J16" s="125">
        <f t="shared" ref="J16:J38" si="1">G16+H16</f>
        <v>27895</v>
      </c>
      <c r="K16" s="119">
        <f>G16+J16</f>
        <v>50790</v>
      </c>
      <c r="L16" s="174"/>
      <c r="M16" s="121"/>
      <c r="N16" s="121"/>
      <c r="O16" s="121"/>
      <c r="P16" s="98"/>
      <c r="Q16" s="179"/>
      <c r="R16" s="118"/>
      <c r="S16" s="123">
        <f t="shared" si="0"/>
        <v>0</v>
      </c>
      <c r="T16" s="592">
        <f t="shared" ref="T16:T38" si="2">J16-S16</f>
        <v>27895</v>
      </c>
      <c r="U16" s="592"/>
    </row>
    <row r="17" spans="1:21" s="221" customFormat="1" ht="27" customHeight="1" x14ac:dyDescent="0.35">
      <c r="A17" s="144">
        <v>3</v>
      </c>
      <c r="B17" s="140" t="s">
        <v>474</v>
      </c>
      <c r="C17" s="115"/>
      <c r="D17" s="115">
        <v>1</v>
      </c>
      <c r="E17" s="116" t="s">
        <v>861</v>
      </c>
      <c r="F17" s="94">
        <v>1904</v>
      </c>
      <c r="G17" s="101">
        <v>22895</v>
      </c>
      <c r="H17" s="118">
        <v>5000</v>
      </c>
      <c r="I17" s="118"/>
      <c r="J17" s="125">
        <f t="shared" si="1"/>
        <v>27895</v>
      </c>
      <c r="K17" s="119">
        <f>G17+J17</f>
        <v>50790</v>
      </c>
      <c r="L17" s="174"/>
      <c r="M17" s="121"/>
      <c r="N17" s="121"/>
      <c r="O17" s="121"/>
      <c r="P17" s="98"/>
      <c r="Q17" s="179"/>
      <c r="R17" s="118"/>
      <c r="S17" s="123">
        <f t="shared" si="0"/>
        <v>0</v>
      </c>
      <c r="T17" s="592">
        <f t="shared" si="2"/>
        <v>27895</v>
      </c>
      <c r="U17" s="592"/>
    </row>
    <row r="18" spans="1:21" s="221" customFormat="1" ht="27" customHeight="1" x14ac:dyDescent="0.35">
      <c r="A18" s="144">
        <v>4</v>
      </c>
      <c r="B18" s="140" t="s">
        <v>475</v>
      </c>
      <c r="C18" s="115"/>
      <c r="D18" s="115">
        <v>1</v>
      </c>
      <c r="E18" s="116" t="s">
        <v>719</v>
      </c>
      <c r="F18" s="94">
        <v>1887</v>
      </c>
      <c r="G18" s="101">
        <v>34335</v>
      </c>
      <c r="H18" s="118">
        <v>5000</v>
      </c>
      <c r="I18" s="118"/>
      <c r="J18" s="125">
        <f t="shared" si="1"/>
        <v>39335</v>
      </c>
      <c r="K18" s="119">
        <f>G18+J18</f>
        <v>73670</v>
      </c>
      <c r="L18" s="174"/>
      <c r="M18" s="121"/>
      <c r="N18" s="121"/>
      <c r="O18" s="121"/>
      <c r="P18" s="98"/>
      <c r="Q18" s="175"/>
      <c r="R18" s="118"/>
      <c r="S18" s="123">
        <f t="shared" si="0"/>
        <v>0</v>
      </c>
      <c r="T18" s="592">
        <f t="shared" si="2"/>
        <v>39335</v>
      </c>
      <c r="U18" s="592"/>
    </row>
    <row r="19" spans="1:21" s="221" customFormat="1" ht="27" customHeight="1" x14ac:dyDescent="0.35">
      <c r="A19" s="144">
        <v>5</v>
      </c>
      <c r="B19" s="140" t="s">
        <v>476</v>
      </c>
      <c r="C19" s="115">
        <v>1</v>
      </c>
      <c r="D19" s="115"/>
      <c r="E19" s="116" t="s">
        <v>721</v>
      </c>
      <c r="F19" s="94">
        <v>2091</v>
      </c>
      <c r="G19" s="101">
        <v>34335</v>
      </c>
      <c r="H19" s="118">
        <v>5000</v>
      </c>
      <c r="I19" s="118"/>
      <c r="J19" s="125">
        <f t="shared" si="1"/>
        <v>39335</v>
      </c>
      <c r="K19" s="119">
        <f>G19+J19</f>
        <v>73670</v>
      </c>
      <c r="L19" s="174"/>
      <c r="M19" s="121"/>
      <c r="N19" s="121"/>
      <c r="O19" s="121"/>
      <c r="P19" s="98"/>
      <c r="Q19" s="179"/>
      <c r="R19" s="118"/>
      <c r="S19" s="123">
        <f t="shared" si="0"/>
        <v>0</v>
      </c>
      <c r="T19" s="592">
        <f t="shared" si="2"/>
        <v>39335</v>
      </c>
      <c r="U19" s="592"/>
    </row>
    <row r="20" spans="1:21" s="68" customFormat="1" ht="27" customHeight="1" x14ac:dyDescent="0.35">
      <c r="A20" s="144">
        <v>6</v>
      </c>
      <c r="B20" s="393" t="s">
        <v>477</v>
      </c>
      <c r="C20" s="86"/>
      <c r="D20" s="86">
        <v>1</v>
      </c>
      <c r="E20" s="91" t="s">
        <v>663</v>
      </c>
      <c r="F20" s="90">
        <v>1624</v>
      </c>
      <c r="G20" s="100">
        <v>15189</v>
      </c>
      <c r="H20" s="118">
        <v>5000</v>
      </c>
      <c r="I20" s="250"/>
      <c r="J20" s="125">
        <f t="shared" si="1"/>
        <v>20189</v>
      </c>
      <c r="K20" s="64">
        <f>J20</f>
        <v>20189</v>
      </c>
      <c r="L20" s="65"/>
      <c r="M20" s="66"/>
      <c r="N20" s="66"/>
      <c r="O20" s="66"/>
      <c r="P20" s="67"/>
      <c r="Q20" s="72"/>
      <c r="R20" s="60"/>
      <c r="S20" s="69">
        <f t="shared" si="0"/>
        <v>0</v>
      </c>
      <c r="T20" s="592">
        <f t="shared" si="2"/>
        <v>20189</v>
      </c>
      <c r="U20" s="592"/>
    </row>
    <row r="21" spans="1:21" s="215" customFormat="1" ht="27" customHeight="1" x14ac:dyDescent="0.35">
      <c r="A21" s="144">
        <v>7</v>
      </c>
      <c r="B21" s="140" t="s">
        <v>479</v>
      </c>
      <c r="C21" s="115"/>
      <c r="D21" s="115">
        <v>1</v>
      </c>
      <c r="E21" s="116" t="s">
        <v>862</v>
      </c>
      <c r="F21" s="94">
        <v>912</v>
      </c>
      <c r="G21" s="100">
        <v>44852</v>
      </c>
      <c r="H21" s="118">
        <v>5000</v>
      </c>
      <c r="I21" s="125"/>
      <c r="J21" s="125">
        <f t="shared" si="1"/>
        <v>49852</v>
      </c>
      <c r="K21" s="119">
        <f t="shared" ref="K21:K36" si="3">G21+J21</f>
        <v>94704</v>
      </c>
      <c r="L21" s="176"/>
      <c r="M21" s="127"/>
      <c r="N21" s="127"/>
      <c r="O21" s="127"/>
      <c r="P21" s="99"/>
      <c r="Q21" s="177"/>
      <c r="R21" s="125"/>
      <c r="S21" s="129">
        <f t="shared" si="0"/>
        <v>0</v>
      </c>
      <c r="T21" s="592">
        <f t="shared" si="2"/>
        <v>49852</v>
      </c>
      <c r="U21" s="592"/>
    </row>
    <row r="22" spans="1:21" s="221" customFormat="1" ht="27" customHeight="1" x14ac:dyDescent="0.35">
      <c r="A22" s="144">
        <v>8</v>
      </c>
      <c r="B22" s="140" t="s">
        <v>480</v>
      </c>
      <c r="C22" s="115">
        <v>1</v>
      </c>
      <c r="D22" s="115"/>
      <c r="E22" s="116" t="s">
        <v>721</v>
      </c>
      <c r="F22" s="94">
        <v>1048</v>
      </c>
      <c r="G22" s="101">
        <v>34335</v>
      </c>
      <c r="H22" s="118">
        <v>5000</v>
      </c>
      <c r="I22" s="118"/>
      <c r="J22" s="125">
        <f t="shared" si="1"/>
        <v>39335</v>
      </c>
      <c r="K22" s="119">
        <f t="shared" si="3"/>
        <v>73670</v>
      </c>
      <c r="L22" s="174"/>
      <c r="M22" s="121"/>
      <c r="N22" s="121"/>
      <c r="O22" s="121"/>
      <c r="P22" s="98"/>
      <c r="Q22" s="175"/>
      <c r="R22" s="118"/>
      <c r="S22" s="123">
        <f t="shared" si="0"/>
        <v>0</v>
      </c>
      <c r="T22" s="592">
        <f t="shared" si="2"/>
        <v>39335</v>
      </c>
      <c r="U22" s="592"/>
    </row>
    <row r="23" spans="1:21" s="215" customFormat="1" ht="27" customHeight="1" x14ac:dyDescent="0.35">
      <c r="A23" s="144">
        <v>9</v>
      </c>
      <c r="B23" s="140" t="s">
        <v>481</v>
      </c>
      <c r="C23" s="115"/>
      <c r="D23" s="115">
        <v>1</v>
      </c>
      <c r="E23" s="116" t="s">
        <v>663</v>
      </c>
      <c r="F23" s="94">
        <v>186</v>
      </c>
      <c r="G23" s="101">
        <v>15306</v>
      </c>
      <c r="H23" s="118">
        <v>5000</v>
      </c>
      <c r="I23" s="125"/>
      <c r="J23" s="125">
        <f t="shared" si="1"/>
        <v>20306</v>
      </c>
      <c r="K23" s="119">
        <f t="shared" si="3"/>
        <v>35612</v>
      </c>
      <c r="L23" s="176"/>
      <c r="M23" s="127"/>
      <c r="N23" s="127"/>
      <c r="O23" s="127"/>
      <c r="P23" s="99"/>
      <c r="Q23" s="177"/>
      <c r="R23" s="125"/>
      <c r="S23" s="129">
        <f t="shared" si="0"/>
        <v>0</v>
      </c>
      <c r="T23" s="592">
        <f t="shared" si="2"/>
        <v>20306</v>
      </c>
      <c r="U23" s="592"/>
    </row>
    <row r="24" spans="1:21" s="221" customFormat="1" ht="27" customHeight="1" x14ac:dyDescent="0.35">
      <c r="A24" s="144">
        <v>10</v>
      </c>
      <c r="B24" s="140" t="s">
        <v>482</v>
      </c>
      <c r="C24" s="115">
        <v>1</v>
      </c>
      <c r="D24" s="115"/>
      <c r="E24" s="116" t="s">
        <v>863</v>
      </c>
      <c r="F24" s="94">
        <v>942</v>
      </c>
      <c r="G24" s="100">
        <v>17098</v>
      </c>
      <c r="H24" s="118">
        <v>5000</v>
      </c>
      <c r="I24" s="118"/>
      <c r="J24" s="125">
        <f t="shared" si="1"/>
        <v>22098</v>
      </c>
      <c r="K24" s="119">
        <f t="shared" si="3"/>
        <v>39196</v>
      </c>
      <c r="L24" s="174"/>
      <c r="M24" s="121"/>
      <c r="N24" s="121"/>
      <c r="O24" s="121"/>
      <c r="P24" s="98"/>
      <c r="Q24" s="175"/>
      <c r="R24" s="118"/>
      <c r="S24" s="123">
        <f t="shared" si="0"/>
        <v>0</v>
      </c>
      <c r="T24" s="592">
        <f t="shared" si="2"/>
        <v>22098</v>
      </c>
      <c r="U24" s="592"/>
    </row>
    <row r="25" spans="1:21" s="215" customFormat="1" ht="27" customHeight="1" x14ac:dyDescent="0.35">
      <c r="A25" s="144">
        <v>11</v>
      </c>
      <c r="B25" s="140" t="s">
        <v>483</v>
      </c>
      <c r="C25" s="115">
        <v>1</v>
      </c>
      <c r="D25" s="115"/>
      <c r="E25" s="116" t="s">
        <v>864</v>
      </c>
      <c r="F25" s="94">
        <v>1517</v>
      </c>
      <c r="G25" s="100">
        <v>17098</v>
      </c>
      <c r="H25" s="118">
        <v>5000</v>
      </c>
      <c r="I25" s="125"/>
      <c r="J25" s="125">
        <f t="shared" si="1"/>
        <v>22098</v>
      </c>
      <c r="K25" s="119">
        <f t="shared" si="3"/>
        <v>39196</v>
      </c>
      <c r="L25" s="176"/>
      <c r="M25" s="127"/>
      <c r="N25" s="127"/>
      <c r="O25" s="127"/>
      <c r="P25" s="99"/>
      <c r="Q25" s="177"/>
      <c r="R25" s="125"/>
      <c r="S25" s="129">
        <f t="shared" si="0"/>
        <v>0</v>
      </c>
      <c r="T25" s="592">
        <f t="shared" si="2"/>
        <v>22098</v>
      </c>
      <c r="U25" s="592"/>
    </row>
    <row r="26" spans="1:21" s="221" customFormat="1" ht="27" customHeight="1" x14ac:dyDescent="0.35">
      <c r="A26" s="144">
        <v>12</v>
      </c>
      <c r="B26" s="140" t="s">
        <v>484</v>
      </c>
      <c r="C26" s="115"/>
      <c r="D26" s="115">
        <v>1</v>
      </c>
      <c r="E26" s="116" t="s">
        <v>865</v>
      </c>
      <c r="F26" s="94">
        <v>273</v>
      </c>
      <c r="G26" s="100">
        <v>13598</v>
      </c>
      <c r="H26" s="118">
        <v>5000</v>
      </c>
      <c r="I26" s="118"/>
      <c r="J26" s="125">
        <f t="shared" si="1"/>
        <v>18598</v>
      </c>
      <c r="K26" s="119">
        <f t="shared" si="3"/>
        <v>32196</v>
      </c>
      <c r="L26" s="174"/>
      <c r="M26" s="121"/>
      <c r="N26" s="121"/>
      <c r="O26" s="121"/>
      <c r="P26" s="98"/>
      <c r="Q26" s="179"/>
      <c r="R26" s="118"/>
      <c r="S26" s="123">
        <f t="shared" si="0"/>
        <v>0</v>
      </c>
      <c r="T26" s="592">
        <f t="shared" si="2"/>
        <v>18598</v>
      </c>
      <c r="U26" s="592"/>
    </row>
    <row r="27" spans="1:21" s="167" customFormat="1" ht="27" customHeight="1" x14ac:dyDescent="0.35">
      <c r="A27" s="144">
        <v>13</v>
      </c>
      <c r="B27" s="183" t="s">
        <v>394</v>
      </c>
      <c r="C27" s="115"/>
      <c r="D27" s="115">
        <v>1</v>
      </c>
      <c r="E27" s="133" t="s">
        <v>861</v>
      </c>
      <c r="F27" s="94">
        <v>285</v>
      </c>
      <c r="G27" s="100">
        <v>22895</v>
      </c>
      <c r="H27" s="118">
        <v>5000</v>
      </c>
      <c r="I27" s="118"/>
      <c r="J27" s="125">
        <f t="shared" si="1"/>
        <v>27895</v>
      </c>
      <c r="K27" s="119">
        <f t="shared" si="3"/>
        <v>50790</v>
      </c>
      <c r="L27" s="120"/>
      <c r="M27" s="121"/>
      <c r="N27" s="121"/>
      <c r="O27" s="121"/>
      <c r="P27" s="98"/>
      <c r="Q27" s="122"/>
      <c r="R27" s="118"/>
      <c r="S27" s="123">
        <f t="shared" si="0"/>
        <v>0</v>
      </c>
      <c r="T27" s="592">
        <f t="shared" si="2"/>
        <v>27895</v>
      </c>
      <c r="U27" s="592"/>
    </row>
    <row r="28" spans="1:21" s="215" customFormat="1" ht="27" customHeight="1" x14ac:dyDescent="0.35">
      <c r="A28" s="144">
        <v>14</v>
      </c>
      <c r="B28" s="442" t="s">
        <v>949</v>
      </c>
      <c r="C28" s="115">
        <v>1</v>
      </c>
      <c r="D28" s="115"/>
      <c r="E28" s="116" t="s">
        <v>663</v>
      </c>
      <c r="F28" s="94">
        <v>2062</v>
      </c>
      <c r="G28" s="100">
        <v>15189</v>
      </c>
      <c r="H28" s="118">
        <v>5000</v>
      </c>
      <c r="I28" s="125"/>
      <c r="J28" s="125">
        <f t="shared" ref="J28" si="4">G28+H28</f>
        <v>20189</v>
      </c>
      <c r="K28" s="119">
        <f t="shared" ref="K28" si="5">G28+J28</f>
        <v>35378</v>
      </c>
      <c r="L28" s="176"/>
      <c r="M28" s="127"/>
      <c r="N28" s="127"/>
      <c r="O28" s="127"/>
      <c r="P28" s="99"/>
      <c r="Q28" s="177"/>
      <c r="R28" s="125"/>
      <c r="S28" s="129">
        <f t="shared" ref="S28" si="6">SUM(P28:P28,R28:R28)</f>
        <v>0</v>
      </c>
      <c r="T28" s="592">
        <f t="shared" ref="T28" si="7">J28-S28</f>
        <v>20189</v>
      </c>
      <c r="U28" s="592"/>
    </row>
    <row r="29" spans="1:21" s="215" customFormat="1" ht="27" customHeight="1" x14ac:dyDescent="0.35">
      <c r="A29" s="144">
        <v>15</v>
      </c>
      <c r="B29" s="140" t="s">
        <v>485</v>
      </c>
      <c r="C29" s="115">
        <v>1</v>
      </c>
      <c r="D29" s="115"/>
      <c r="E29" s="116" t="s">
        <v>866</v>
      </c>
      <c r="F29" s="94">
        <v>501</v>
      </c>
      <c r="G29" s="100">
        <v>32272</v>
      </c>
      <c r="H29" s="118">
        <v>5000</v>
      </c>
      <c r="I29" s="125"/>
      <c r="J29" s="125">
        <f t="shared" si="1"/>
        <v>37272</v>
      </c>
      <c r="K29" s="119">
        <f t="shared" si="3"/>
        <v>69544</v>
      </c>
      <c r="L29" s="176"/>
      <c r="M29" s="127"/>
      <c r="N29" s="127"/>
      <c r="O29" s="127"/>
      <c r="P29" s="99"/>
      <c r="Q29" s="177"/>
      <c r="R29" s="125"/>
      <c r="S29" s="129">
        <f t="shared" si="0"/>
        <v>0</v>
      </c>
      <c r="T29" s="592">
        <f t="shared" si="2"/>
        <v>37272</v>
      </c>
      <c r="U29" s="592"/>
    </row>
    <row r="30" spans="1:21" s="221" customFormat="1" ht="27" customHeight="1" x14ac:dyDescent="0.35">
      <c r="A30" s="144">
        <v>16</v>
      </c>
      <c r="B30" s="140" t="s">
        <v>486</v>
      </c>
      <c r="C30" s="115"/>
      <c r="D30" s="115">
        <v>1</v>
      </c>
      <c r="E30" s="116" t="s">
        <v>867</v>
      </c>
      <c r="F30" s="94">
        <v>1875</v>
      </c>
      <c r="G30" s="101">
        <v>31587</v>
      </c>
      <c r="H30" s="118">
        <v>5000</v>
      </c>
      <c r="I30" s="118"/>
      <c r="J30" s="125">
        <f t="shared" si="1"/>
        <v>36587</v>
      </c>
      <c r="K30" s="119">
        <f t="shared" si="3"/>
        <v>68174</v>
      </c>
      <c r="L30" s="174"/>
      <c r="M30" s="121"/>
      <c r="N30" s="121"/>
      <c r="O30" s="121"/>
      <c r="P30" s="98"/>
      <c r="Q30" s="179"/>
      <c r="R30" s="118"/>
      <c r="S30" s="123">
        <f t="shared" si="0"/>
        <v>0</v>
      </c>
      <c r="T30" s="592">
        <f t="shared" si="2"/>
        <v>36587</v>
      </c>
      <c r="U30" s="592"/>
    </row>
    <row r="31" spans="1:21" s="215" customFormat="1" ht="27" customHeight="1" x14ac:dyDescent="0.35">
      <c r="A31" s="144">
        <v>17</v>
      </c>
      <c r="B31" s="140" t="s">
        <v>487</v>
      </c>
      <c r="C31" s="115"/>
      <c r="D31" s="115">
        <v>1</v>
      </c>
      <c r="E31" s="116" t="s">
        <v>868</v>
      </c>
      <c r="F31" s="94">
        <v>197</v>
      </c>
      <c r="G31" s="101">
        <v>41135</v>
      </c>
      <c r="H31" s="118">
        <v>5000</v>
      </c>
      <c r="I31" s="125"/>
      <c r="J31" s="125">
        <f t="shared" si="1"/>
        <v>46135</v>
      </c>
      <c r="K31" s="119">
        <f t="shared" si="3"/>
        <v>87270</v>
      </c>
      <c r="L31" s="176"/>
      <c r="M31" s="127"/>
      <c r="N31" s="127"/>
      <c r="O31" s="127"/>
      <c r="P31" s="99"/>
      <c r="Q31" s="177"/>
      <c r="R31" s="125"/>
      <c r="S31" s="129">
        <f t="shared" si="0"/>
        <v>0</v>
      </c>
      <c r="T31" s="592">
        <f t="shared" si="2"/>
        <v>46135</v>
      </c>
      <c r="U31" s="592"/>
    </row>
    <row r="32" spans="1:21" s="221" customFormat="1" ht="27" customHeight="1" x14ac:dyDescent="0.35">
      <c r="A32" s="144">
        <v>18</v>
      </c>
      <c r="B32" s="140" t="s">
        <v>488</v>
      </c>
      <c r="C32" s="115">
        <v>1</v>
      </c>
      <c r="D32" s="115"/>
      <c r="E32" s="116" t="s">
        <v>869</v>
      </c>
      <c r="F32" s="94">
        <v>1885</v>
      </c>
      <c r="G32" s="101">
        <v>22895</v>
      </c>
      <c r="H32" s="118">
        <v>5000</v>
      </c>
      <c r="I32" s="118"/>
      <c r="J32" s="125">
        <f t="shared" si="1"/>
        <v>27895</v>
      </c>
      <c r="K32" s="119">
        <f t="shared" si="3"/>
        <v>50790</v>
      </c>
      <c r="L32" s="174"/>
      <c r="M32" s="121"/>
      <c r="N32" s="121"/>
      <c r="O32" s="121"/>
      <c r="P32" s="98"/>
      <c r="Q32" s="179"/>
      <c r="R32" s="118"/>
      <c r="S32" s="123">
        <f t="shared" si="0"/>
        <v>0</v>
      </c>
      <c r="T32" s="592">
        <f t="shared" si="2"/>
        <v>27895</v>
      </c>
      <c r="U32" s="592"/>
    </row>
    <row r="33" spans="1:23" s="221" customFormat="1" ht="27" customHeight="1" x14ac:dyDescent="0.35">
      <c r="A33" s="144">
        <v>19</v>
      </c>
      <c r="B33" s="140" t="s">
        <v>489</v>
      </c>
      <c r="C33" s="115"/>
      <c r="D33" s="115">
        <v>1</v>
      </c>
      <c r="E33" s="116" t="s">
        <v>870</v>
      </c>
      <c r="F33" s="94">
        <v>140</v>
      </c>
      <c r="G33" s="101">
        <v>41135</v>
      </c>
      <c r="H33" s="118">
        <v>5000</v>
      </c>
      <c r="I33" s="118"/>
      <c r="J33" s="125">
        <f t="shared" si="1"/>
        <v>46135</v>
      </c>
      <c r="K33" s="119">
        <f t="shared" si="3"/>
        <v>87270</v>
      </c>
      <c r="L33" s="174"/>
      <c r="M33" s="121"/>
      <c r="N33" s="121"/>
      <c r="O33" s="121"/>
      <c r="P33" s="98"/>
      <c r="Q33" s="179"/>
      <c r="R33" s="118"/>
      <c r="S33" s="123">
        <f t="shared" si="0"/>
        <v>0</v>
      </c>
      <c r="T33" s="592">
        <f t="shared" si="2"/>
        <v>46135</v>
      </c>
      <c r="U33" s="592"/>
    </row>
    <row r="34" spans="1:23" s="215" customFormat="1" ht="27" customHeight="1" x14ac:dyDescent="0.35">
      <c r="A34" s="144">
        <v>20</v>
      </c>
      <c r="B34" s="140" t="s">
        <v>490</v>
      </c>
      <c r="C34" s="115"/>
      <c r="D34" s="115">
        <v>1</v>
      </c>
      <c r="E34" s="116" t="s">
        <v>861</v>
      </c>
      <c r="F34" s="94">
        <v>1034</v>
      </c>
      <c r="G34" s="101">
        <v>22895</v>
      </c>
      <c r="H34" s="118">
        <v>5000</v>
      </c>
      <c r="I34" s="125"/>
      <c r="J34" s="125">
        <f t="shared" si="1"/>
        <v>27895</v>
      </c>
      <c r="K34" s="119">
        <f t="shared" si="3"/>
        <v>50790</v>
      </c>
      <c r="L34" s="176"/>
      <c r="M34" s="127"/>
      <c r="N34" s="127"/>
      <c r="O34" s="127"/>
      <c r="P34" s="99"/>
      <c r="Q34" s="177"/>
      <c r="R34" s="125"/>
      <c r="S34" s="129">
        <f t="shared" si="0"/>
        <v>0</v>
      </c>
      <c r="T34" s="592">
        <f t="shared" si="2"/>
        <v>27895</v>
      </c>
      <c r="U34" s="592"/>
    </row>
    <row r="35" spans="1:23" s="221" customFormat="1" ht="27" customHeight="1" x14ac:dyDescent="0.35">
      <c r="A35" s="144">
        <v>21</v>
      </c>
      <c r="B35" s="140" t="s">
        <v>492</v>
      </c>
      <c r="C35" s="115"/>
      <c r="D35" s="115">
        <v>1</v>
      </c>
      <c r="E35" s="116" t="s">
        <v>869</v>
      </c>
      <c r="F35" s="94">
        <v>1083</v>
      </c>
      <c r="G35" s="100">
        <v>23151</v>
      </c>
      <c r="H35" s="118">
        <v>5000</v>
      </c>
      <c r="I35" s="118"/>
      <c r="J35" s="125">
        <f t="shared" si="1"/>
        <v>28151</v>
      </c>
      <c r="K35" s="119">
        <f t="shared" si="3"/>
        <v>51302</v>
      </c>
      <c r="L35" s="174"/>
      <c r="M35" s="121"/>
      <c r="N35" s="121"/>
      <c r="O35" s="121"/>
      <c r="P35" s="98"/>
      <c r="Q35" s="175"/>
      <c r="R35" s="118"/>
      <c r="S35" s="123">
        <f t="shared" si="0"/>
        <v>0</v>
      </c>
      <c r="T35" s="592">
        <f t="shared" si="2"/>
        <v>28151</v>
      </c>
      <c r="U35" s="592"/>
    </row>
    <row r="36" spans="1:23" s="215" customFormat="1" ht="27" customHeight="1" x14ac:dyDescent="0.35">
      <c r="A36" s="144">
        <v>22</v>
      </c>
      <c r="B36" s="140" t="s">
        <v>493</v>
      </c>
      <c r="C36" s="115">
        <v>1</v>
      </c>
      <c r="D36" s="115"/>
      <c r="E36" s="116" t="s">
        <v>673</v>
      </c>
      <c r="F36" s="94">
        <v>511</v>
      </c>
      <c r="G36" s="100">
        <v>92190</v>
      </c>
      <c r="H36" s="118">
        <v>5000</v>
      </c>
      <c r="I36" s="125"/>
      <c r="J36" s="125">
        <f t="shared" si="1"/>
        <v>97190</v>
      </c>
      <c r="K36" s="119">
        <f t="shared" si="3"/>
        <v>189380</v>
      </c>
      <c r="L36" s="176"/>
      <c r="M36" s="127"/>
      <c r="N36" s="127"/>
      <c r="O36" s="127"/>
      <c r="P36" s="99"/>
      <c r="Q36" s="177"/>
      <c r="R36" s="125"/>
      <c r="S36" s="129">
        <f t="shared" si="0"/>
        <v>0</v>
      </c>
      <c r="T36" s="592">
        <f t="shared" si="2"/>
        <v>97190</v>
      </c>
      <c r="U36" s="592"/>
    </row>
    <row r="37" spans="1:23" s="221" customFormat="1" ht="27" customHeight="1" x14ac:dyDescent="0.35">
      <c r="A37" s="144">
        <v>23</v>
      </c>
      <c r="B37" s="140" t="s">
        <v>494</v>
      </c>
      <c r="C37" s="115"/>
      <c r="D37" s="115">
        <v>1</v>
      </c>
      <c r="E37" s="116" t="s">
        <v>871</v>
      </c>
      <c r="F37" s="94">
        <v>170</v>
      </c>
      <c r="G37" s="100">
        <v>22895</v>
      </c>
      <c r="H37" s="118">
        <v>5000</v>
      </c>
      <c r="I37" s="118"/>
      <c r="J37" s="125">
        <f t="shared" si="1"/>
        <v>27895</v>
      </c>
      <c r="K37" s="119">
        <f t="shared" ref="K37:K38" si="8">G37+J37</f>
        <v>50790</v>
      </c>
      <c r="L37" s="174"/>
      <c r="M37" s="121"/>
      <c r="N37" s="121"/>
      <c r="O37" s="121"/>
      <c r="P37" s="98"/>
      <c r="Q37" s="175"/>
      <c r="R37" s="118"/>
      <c r="S37" s="123">
        <f t="shared" si="0"/>
        <v>0</v>
      </c>
      <c r="T37" s="592">
        <f t="shared" si="2"/>
        <v>27895</v>
      </c>
      <c r="U37" s="592"/>
    </row>
    <row r="38" spans="1:23" s="215" customFormat="1" ht="27" customHeight="1" x14ac:dyDescent="0.35">
      <c r="A38" s="144">
        <v>24</v>
      </c>
      <c r="B38" s="139" t="s">
        <v>495</v>
      </c>
      <c r="C38" s="115">
        <v>1</v>
      </c>
      <c r="D38" s="115"/>
      <c r="E38" s="116" t="s">
        <v>872</v>
      </c>
      <c r="F38" s="94">
        <v>104</v>
      </c>
      <c r="G38" s="100">
        <v>17098</v>
      </c>
      <c r="H38" s="118">
        <v>5000</v>
      </c>
      <c r="I38" s="125"/>
      <c r="J38" s="125">
        <f t="shared" si="1"/>
        <v>22098</v>
      </c>
      <c r="K38" s="119">
        <f t="shared" si="8"/>
        <v>39196</v>
      </c>
      <c r="L38" s="176"/>
      <c r="M38" s="127"/>
      <c r="N38" s="127"/>
      <c r="O38" s="127"/>
      <c r="P38" s="99"/>
      <c r="Q38" s="177"/>
      <c r="R38" s="125"/>
      <c r="S38" s="129">
        <f t="shared" si="0"/>
        <v>0</v>
      </c>
      <c r="T38" s="592">
        <f t="shared" si="2"/>
        <v>22098</v>
      </c>
      <c r="U38" s="592"/>
    </row>
    <row r="39" spans="1:23" s="1" customFormat="1" ht="9" customHeight="1" x14ac:dyDescent="0.3">
      <c r="A39" s="10"/>
      <c r="B39" s="41"/>
      <c r="C39" s="42"/>
      <c r="D39" s="42"/>
      <c r="E39" s="41"/>
      <c r="F39" s="42"/>
      <c r="G39" s="43"/>
      <c r="H39" s="44"/>
      <c r="I39" s="43"/>
      <c r="J39" s="43"/>
      <c r="K39" s="43"/>
      <c r="L39" s="6"/>
      <c r="N39" s="45"/>
      <c r="O39" s="45"/>
      <c r="P39" s="43"/>
      <c r="Q39" s="6"/>
      <c r="R39" s="46"/>
      <c r="S39" s="47"/>
      <c r="T39" s="593"/>
      <c r="U39" s="593"/>
      <c r="V39" s="6"/>
    </row>
    <row r="40" spans="1:23" s="1" customFormat="1" ht="24" customHeight="1" thickBot="1" x14ac:dyDescent="0.35">
      <c r="A40" s="10"/>
      <c r="B40" s="41"/>
      <c r="C40" s="48">
        <f>SUM(C15:C39)</f>
        <v>9</v>
      </c>
      <c r="D40" s="48">
        <f>SUM(D15:D39)</f>
        <v>15</v>
      </c>
      <c r="E40" s="41"/>
      <c r="F40" s="134" t="s">
        <v>35</v>
      </c>
      <c r="G40" s="104">
        <f>SUM(G15:G39)</f>
        <v>728966</v>
      </c>
      <c r="H40" s="104">
        <f t="shared" ref="H40:S40" si="9">SUM(H15:H39)</f>
        <v>120000</v>
      </c>
      <c r="I40" s="104">
        <f t="shared" si="9"/>
        <v>0</v>
      </c>
      <c r="J40" s="78">
        <f t="shared" si="9"/>
        <v>848966</v>
      </c>
      <c r="K40" s="78">
        <f t="shared" si="9"/>
        <v>1562743</v>
      </c>
      <c r="L40" s="78">
        <f t="shared" si="9"/>
        <v>0</v>
      </c>
      <c r="M40" s="78">
        <f t="shared" si="9"/>
        <v>0</v>
      </c>
      <c r="N40" s="78">
        <f t="shared" si="9"/>
        <v>0</v>
      </c>
      <c r="O40" s="78">
        <f t="shared" si="9"/>
        <v>0</v>
      </c>
      <c r="P40" s="78">
        <f t="shared" si="9"/>
        <v>0</v>
      </c>
      <c r="Q40" s="78">
        <f t="shared" si="9"/>
        <v>0</v>
      </c>
      <c r="R40" s="78">
        <f t="shared" si="9"/>
        <v>0</v>
      </c>
      <c r="S40" s="78">
        <f t="shared" si="9"/>
        <v>0</v>
      </c>
      <c r="T40" s="594">
        <f>SUM(T15:U39)</f>
        <v>848966</v>
      </c>
      <c r="U40" s="594"/>
      <c r="V40" s="6"/>
    </row>
    <row r="41" spans="1:23" s="51" customFormat="1" ht="18.75" customHeight="1" thickTop="1" thickBot="1" x14ac:dyDescent="0.35">
      <c r="A41" s="22"/>
      <c r="B41" s="23"/>
      <c r="C41" s="23"/>
      <c r="D41" s="23"/>
      <c r="E41" s="23"/>
      <c r="F41" s="23"/>
      <c r="G41" s="49"/>
      <c r="H41" s="49"/>
      <c r="I41" s="49"/>
      <c r="J41" s="49"/>
      <c r="K41" s="49"/>
      <c r="L41" s="49"/>
      <c r="M41" s="50"/>
      <c r="N41" s="50"/>
      <c r="O41" s="50"/>
      <c r="P41" s="49"/>
      <c r="Q41" s="49"/>
      <c r="R41" s="49"/>
      <c r="S41" s="49"/>
      <c r="T41" s="49"/>
      <c r="U41" s="49"/>
      <c r="V41" s="23"/>
    </row>
    <row r="42" spans="1:23" s="1" customFormat="1" ht="20.25" customHeight="1" thickBot="1" x14ac:dyDescent="0.35">
      <c r="A42" s="9" t="s">
        <v>9</v>
      </c>
      <c r="B42" s="17" t="s">
        <v>17</v>
      </c>
      <c r="C42" s="17"/>
      <c r="D42" s="17"/>
      <c r="E42" s="6"/>
      <c r="F42" s="6"/>
      <c r="G42" s="9" t="s">
        <v>11</v>
      </c>
      <c r="H42" s="7" t="s">
        <v>27</v>
      </c>
      <c r="I42" s="7" t="s">
        <v>63</v>
      </c>
      <c r="K42" s="6"/>
      <c r="L42" s="6"/>
      <c r="M42" s="6"/>
      <c r="N42" s="6"/>
      <c r="O42" s="6"/>
      <c r="P42" s="6"/>
      <c r="Q42" s="9" t="s">
        <v>10</v>
      </c>
      <c r="R42" s="595" t="s">
        <v>68</v>
      </c>
      <c r="S42" s="595"/>
      <c r="T42" s="595"/>
      <c r="U42" s="595"/>
      <c r="V42" s="14"/>
    </row>
    <row r="43" spans="1:23" s="1" customFormat="1" ht="20.25" customHeight="1" x14ac:dyDescent="0.3">
      <c r="A43" s="77"/>
      <c r="B43" s="17"/>
      <c r="C43" s="17"/>
      <c r="D43" s="17"/>
      <c r="E43" s="6"/>
      <c r="F43" s="6"/>
      <c r="G43" s="77"/>
      <c r="H43" s="7"/>
      <c r="K43" s="6"/>
      <c r="L43" s="6"/>
      <c r="M43" s="6"/>
      <c r="N43" s="6"/>
      <c r="O43" s="6"/>
      <c r="P43" s="6"/>
      <c r="Q43" s="77"/>
      <c r="R43" s="75"/>
      <c r="S43" s="75"/>
      <c r="T43" s="75"/>
      <c r="U43" s="75"/>
      <c r="V43" s="14"/>
    </row>
    <row r="44" spans="1:23" s="1" customFormat="1" ht="20.25" customHeight="1" x14ac:dyDescent="0.3">
      <c r="A44" s="596" t="s">
        <v>71</v>
      </c>
      <c r="B44" s="596"/>
      <c r="C44" s="30"/>
      <c r="D44" s="30"/>
      <c r="E44" s="55"/>
      <c r="F44" s="7"/>
      <c r="G44" s="596" t="s">
        <v>45</v>
      </c>
      <c r="H44" s="596"/>
      <c r="I44" s="596"/>
      <c r="J44" s="596"/>
      <c r="K44" s="7"/>
      <c r="L44" s="55"/>
      <c r="M44" s="7"/>
      <c r="N44" s="7"/>
      <c r="O44" s="7"/>
      <c r="P44" s="7"/>
      <c r="Q44" s="596" t="s">
        <v>39</v>
      </c>
      <c r="R44" s="596"/>
      <c r="S44" s="596"/>
      <c r="T44" s="7"/>
      <c r="U44" s="55"/>
      <c r="V44" s="6"/>
    </row>
    <row r="45" spans="1:23" s="1" customFormat="1" ht="20.25" customHeight="1" x14ac:dyDescent="0.3">
      <c r="A45" s="597" t="s">
        <v>37</v>
      </c>
      <c r="B45" s="597"/>
      <c r="C45" s="75"/>
      <c r="D45" s="75"/>
      <c r="E45" s="31" t="s">
        <v>16</v>
      </c>
      <c r="F45" s="31"/>
      <c r="G45" s="597" t="s">
        <v>38</v>
      </c>
      <c r="H45" s="597"/>
      <c r="I45" s="597"/>
      <c r="J45" s="597"/>
      <c r="L45" s="31" t="s">
        <v>16</v>
      </c>
      <c r="M45" s="31"/>
      <c r="N45" s="31"/>
      <c r="O45" s="31"/>
      <c r="P45" s="8"/>
      <c r="Q45" s="598" t="s">
        <v>40</v>
      </c>
      <c r="R45" s="598"/>
      <c r="S45" s="598"/>
      <c r="T45" s="16"/>
      <c r="U45" s="31" t="s">
        <v>16</v>
      </c>
      <c r="V45" s="16"/>
    </row>
    <row r="46" spans="1:23" s="1" customFormat="1" ht="20.25" customHeight="1" x14ac:dyDescent="0.3">
      <c r="A46" s="597" t="s">
        <v>18</v>
      </c>
      <c r="B46" s="597"/>
      <c r="C46" s="75"/>
      <c r="D46" s="75"/>
      <c r="F46" s="8"/>
      <c r="G46" s="599" t="s">
        <v>19</v>
      </c>
      <c r="H46" s="599"/>
      <c r="I46" s="599"/>
      <c r="J46" s="599"/>
      <c r="Q46" s="598" t="s">
        <v>28</v>
      </c>
      <c r="R46" s="598"/>
      <c r="S46" s="598"/>
      <c r="T46" s="16"/>
      <c r="U46" s="16"/>
      <c r="V46" s="16"/>
    </row>
    <row r="47" spans="1:23" s="1" customFormat="1" ht="20.25" customHeight="1" thickBot="1" x14ac:dyDescent="0.3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T47" s="7"/>
      <c r="U47" s="6"/>
      <c r="V47" s="6"/>
      <c r="W47" s="600"/>
    </row>
    <row r="48" spans="1:23" s="1" customFormat="1" ht="18.75" customHeight="1" thickBot="1" x14ac:dyDescent="0.35">
      <c r="A48" s="9" t="s">
        <v>12</v>
      </c>
      <c r="B48" s="601" t="s">
        <v>29</v>
      </c>
      <c r="C48" s="601"/>
      <c r="D48" s="601"/>
      <c r="E48" s="601"/>
      <c r="F48" s="601"/>
      <c r="G48" s="9" t="s">
        <v>14</v>
      </c>
      <c r="H48" s="602" t="s">
        <v>67</v>
      </c>
      <c r="I48" s="602"/>
      <c r="J48" s="602"/>
      <c r="K48" s="602"/>
      <c r="L48" s="602"/>
      <c r="M48" s="79"/>
      <c r="N48" s="79"/>
      <c r="O48" s="79"/>
      <c r="Q48" s="9" t="s">
        <v>25</v>
      </c>
      <c r="T48" s="15"/>
      <c r="V48" s="6"/>
      <c r="W48" s="600"/>
    </row>
    <row r="49" spans="1:23" s="1" customFormat="1" ht="18.75" customHeight="1" x14ac:dyDescent="0.3">
      <c r="A49" s="6" t="s">
        <v>13</v>
      </c>
      <c r="B49" s="14"/>
      <c r="C49" s="14"/>
      <c r="D49" s="14"/>
      <c r="E49" s="14"/>
      <c r="F49" s="14"/>
      <c r="G49" s="14"/>
      <c r="H49" s="602"/>
      <c r="I49" s="602"/>
      <c r="J49" s="602"/>
      <c r="K49" s="602"/>
      <c r="L49" s="602"/>
      <c r="M49" s="79"/>
      <c r="N49" s="79"/>
      <c r="O49" s="79"/>
      <c r="T49" s="15"/>
      <c r="W49" s="600"/>
    </row>
    <row r="50" spans="1:23" s="1" customFormat="1" ht="15" customHeight="1" x14ac:dyDescent="0.3">
      <c r="A50" s="6"/>
      <c r="B50" s="7" t="s">
        <v>15</v>
      </c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S50" s="7" t="s">
        <v>22</v>
      </c>
      <c r="W50" s="600"/>
    </row>
    <row r="51" spans="1:23" s="1" customFormat="1" ht="16.5" customHeight="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S51" s="6" t="s">
        <v>23</v>
      </c>
      <c r="W51" s="600"/>
    </row>
    <row r="52" spans="1:23" s="1" customFormat="1" ht="15" customHeight="1" x14ac:dyDescent="0.3">
      <c r="A52" s="596" t="s">
        <v>41</v>
      </c>
      <c r="B52" s="596"/>
      <c r="C52" s="30"/>
      <c r="D52" s="30"/>
      <c r="E52" s="55"/>
      <c r="F52" s="7"/>
      <c r="G52" s="55"/>
      <c r="H52" s="55"/>
      <c r="I52" s="55"/>
      <c r="J52" s="13"/>
      <c r="L52" s="13"/>
      <c r="P52" s="7"/>
      <c r="Q52" s="7"/>
      <c r="R52" s="7"/>
      <c r="S52" s="7"/>
      <c r="V52" s="7"/>
      <c r="W52" s="600"/>
    </row>
    <row r="53" spans="1:23" s="1" customFormat="1" ht="15" customHeight="1" x14ac:dyDescent="0.3">
      <c r="A53" s="598" t="s">
        <v>42</v>
      </c>
      <c r="B53" s="598"/>
      <c r="C53" s="76"/>
      <c r="D53" s="76"/>
      <c r="E53" s="31" t="s">
        <v>16</v>
      </c>
      <c r="F53" s="31"/>
      <c r="G53" s="597" t="s">
        <v>20</v>
      </c>
      <c r="H53" s="597"/>
      <c r="I53" s="597"/>
      <c r="J53" s="597"/>
      <c r="L53" s="31" t="s">
        <v>16</v>
      </c>
      <c r="M53" s="31"/>
      <c r="N53" s="31"/>
      <c r="O53" s="31"/>
      <c r="P53" s="7"/>
      <c r="Q53" s="7"/>
      <c r="R53" s="7"/>
      <c r="V53" s="6"/>
      <c r="W53" s="4"/>
    </row>
    <row r="54" spans="1:23" s="1" customFormat="1" ht="15" customHeight="1" x14ac:dyDescent="0.3">
      <c r="A54" s="598" t="s">
        <v>30</v>
      </c>
      <c r="B54" s="598"/>
      <c r="C54" s="76"/>
      <c r="D54" s="76"/>
      <c r="E54" s="16"/>
      <c r="F54" s="7"/>
      <c r="G54" s="597" t="s">
        <v>21</v>
      </c>
      <c r="H54" s="597"/>
      <c r="I54" s="597"/>
      <c r="J54" s="597"/>
      <c r="P54" s="14"/>
      <c r="Q54" s="14"/>
      <c r="R54" s="14"/>
      <c r="S54" s="14"/>
      <c r="T54" s="7"/>
      <c r="U54" s="6"/>
      <c r="V54" s="6"/>
    </row>
    <row r="55" spans="1:23" x14ac:dyDescent="0.3">
      <c r="B55" s="5"/>
      <c r="C55" s="5"/>
      <c r="D55" s="5"/>
    </row>
    <row r="56" spans="1:23" x14ac:dyDescent="0.3">
      <c r="B56" s="222">
        <v>44431</v>
      </c>
    </row>
    <row r="57" spans="1:23" s="20" customFormat="1" ht="17.25" customHeight="1" x14ac:dyDescent="0.3">
      <c r="S57" s="542" t="s">
        <v>26</v>
      </c>
      <c r="T57" s="542"/>
      <c r="U57" s="542"/>
      <c r="V57" s="542"/>
    </row>
    <row r="58" spans="1:23" s="20" customFormat="1" ht="17.25" customHeight="1" x14ac:dyDescent="0.3">
      <c r="A58" s="543" t="s">
        <v>64</v>
      </c>
      <c r="B58" s="544"/>
      <c r="C58" s="544"/>
      <c r="D58" s="544"/>
      <c r="E58" s="544"/>
      <c r="F58" s="544"/>
      <c r="G58" s="544"/>
      <c r="H58" s="544"/>
      <c r="I58" s="544"/>
      <c r="J58" s="544"/>
      <c r="K58" s="544"/>
      <c r="L58" s="544"/>
      <c r="M58" s="544"/>
      <c r="N58" s="544"/>
      <c r="O58" s="544"/>
      <c r="P58" s="544"/>
      <c r="Q58" s="544"/>
      <c r="R58" s="544"/>
      <c r="S58" s="544"/>
      <c r="T58" s="544"/>
      <c r="U58" s="544"/>
      <c r="V58" s="52"/>
    </row>
    <row r="59" spans="1:23" s="20" customFormat="1" ht="17.25" customHeight="1" x14ac:dyDescent="0.3">
      <c r="A59" s="543" t="s">
        <v>65</v>
      </c>
      <c r="B59" s="544"/>
      <c r="C59" s="544"/>
      <c r="D59" s="544"/>
      <c r="E59" s="544"/>
      <c r="F59" s="544"/>
      <c r="G59" s="544"/>
      <c r="H59" s="544"/>
      <c r="I59" s="544"/>
      <c r="J59" s="544"/>
      <c r="K59" s="544"/>
      <c r="L59" s="544"/>
      <c r="M59" s="544"/>
      <c r="N59" s="544"/>
      <c r="O59" s="544"/>
      <c r="P59" s="544"/>
      <c r="Q59" s="544"/>
      <c r="R59" s="544"/>
      <c r="S59" s="544"/>
      <c r="T59" s="544"/>
      <c r="U59" s="544"/>
      <c r="V59" s="52"/>
    </row>
    <row r="60" spans="1:23" s="20" customFormat="1" ht="17.25" customHeight="1" x14ac:dyDescent="0.3">
      <c r="A60" s="543" t="s">
        <v>66</v>
      </c>
      <c r="B60" s="544"/>
      <c r="C60" s="544"/>
      <c r="D60" s="544"/>
      <c r="E60" s="544"/>
      <c r="F60" s="544"/>
      <c r="G60" s="544"/>
      <c r="H60" s="544"/>
      <c r="I60" s="544"/>
      <c r="J60" s="544"/>
      <c r="K60" s="544"/>
      <c r="L60" s="544"/>
      <c r="M60" s="544"/>
      <c r="N60" s="544"/>
      <c r="O60" s="544"/>
      <c r="P60" s="544"/>
      <c r="Q60" s="544"/>
      <c r="R60" s="544"/>
      <c r="S60" s="544"/>
      <c r="T60" s="544"/>
      <c r="U60" s="544"/>
      <c r="V60" s="52"/>
    </row>
    <row r="61" spans="1:23" s="1" customFormat="1" ht="18" customHeight="1" x14ac:dyDescent="0.3">
      <c r="A61" s="545" t="s">
        <v>993</v>
      </c>
      <c r="B61" s="545"/>
      <c r="C61" s="545"/>
      <c r="D61" s="545"/>
      <c r="E61" s="545"/>
      <c r="F61" s="545"/>
      <c r="G61" s="545"/>
      <c r="H61" s="545"/>
      <c r="I61" s="545"/>
      <c r="J61" s="545"/>
      <c r="K61" s="545"/>
      <c r="L61" s="545"/>
      <c r="M61" s="545"/>
      <c r="N61" s="545"/>
      <c r="O61" s="545"/>
      <c r="P61" s="545"/>
      <c r="Q61" s="545"/>
      <c r="R61" s="545"/>
      <c r="S61" s="545"/>
      <c r="T61" s="545"/>
      <c r="U61" s="545"/>
      <c r="V61" s="53"/>
    </row>
    <row r="62" spans="1:23" s="1" customFormat="1" ht="16.5" customHeight="1" x14ac:dyDescent="0.3">
      <c r="A62" s="546" t="s">
        <v>900</v>
      </c>
      <c r="B62" s="546"/>
      <c r="C62" s="546"/>
      <c r="D62" s="546"/>
      <c r="E62" s="546"/>
      <c r="F62" s="546"/>
      <c r="G62" s="546"/>
      <c r="H62" s="546"/>
      <c r="I62" s="546"/>
      <c r="J62" s="546"/>
      <c r="K62" s="546"/>
      <c r="L62" s="546"/>
      <c r="M62" s="546"/>
      <c r="N62" s="546"/>
      <c r="O62" s="546"/>
      <c r="P62" s="546"/>
      <c r="Q62" s="546"/>
      <c r="R62" s="546"/>
      <c r="S62" s="546"/>
      <c r="T62" s="546"/>
      <c r="U62" s="546"/>
      <c r="V62" s="54"/>
    </row>
    <row r="63" spans="1:23" s="1" customFormat="1" ht="8.2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3" s="1" customFormat="1" x14ac:dyDescent="0.3">
      <c r="A64" s="11" t="s">
        <v>33</v>
      </c>
      <c r="B64" s="11" t="s">
        <v>31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T64" s="11"/>
      <c r="U64" s="11"/>
      <c r="V64" s="11"/>
    </row>
    <row r="65" spans="1:23" s="1" customFormat="1" x14ac:dyDescent="0.3">
      <c r="A65" s="11" t="s">
        <v>34</v>
      </c>
      <c r="B65" s="6" t="s">
        <v>61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2"/>
      <c r="T65" s="12"/>
      <c r="U65" s="6"/>
      <c r="V65" s="6"/>
    </row>
    <row r="66" spans="1:23" s="1" customFormat="1" ht="22.5" customHeight="1" x14ac:dyDescent="0.3">
      <c r="A66" s="7" t="s">
        <v>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6"/>
      <c r="T66" s="6"/>
      <c r="U66" s="6"/>
    </row>
    <row r="67" spans="1:23" s="1" customFormat="1" ht="9" customHeight="1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3" ht="24" customHeight="1" thickBot="1" x14ac:dyDescent="0.35">
      <c r="A68" s="547" t="s">
        <v>5</v>
      </c>
      <c r="B68" s="605" t="s">
        <v>1</v>
      </c>
      <c r="C68" s="608" t="s">
        <v>43</v>
      </c>
      <c r="D68" s="611" t="s">
        <v>25</v>
      </c>
      <c r="E68" s="583" t="s">
        <v>2</v>
      </c>
      <c r="F68" s="539" t="s">
        <v>6</v>
      </c>
      <c r="G68" s="566" t="s">
        <v>3</v>
      </c>
      <c r="H68" s="568"/>
      <c r="I68" s="568"/>
      <c r="J68" s="568"/>
      <c r="K68" s="570"/>
      <c r="L68" s="566" t="s">
        <v>24</v>
      </c>
      <c r="M68" s="567"/>
      <c r="N68" s="567"/>
      <c r="O68" s="567"/>
      <c r="P68" s="568"/>
      <c r="Q68" s="569"/>
      <c r="R68" s="569"/>
      <c r="S68" s="570"/>
      <c r="T68" s="571" t="s">
        <v>7</v>
      </c>
      <c r="U68" s="572"/>
      <c r="V68" s="559" t="s">
        <v>8</v>
      </c>
      <c r="W68" s="3"/>
    </row>
    <row r="69" spans="1:23" ht="19.5" customHeight="1" x14ac:dyDescent="0.3">
      <c r="A69" s="548"/>
      <c r="B69" s="606"/>
      <c r="C69" s="609"/>
      <c r="D69" s="612"/>
      <c r="E69" s="614"/>
      <c r="F69" s="540"/>
      <c r="G69" s="722" t="s">
        <v>70</v>
      </c>
      <c r="H69" s="723" t="s">
        <v>893</v>
      </c>
      <c r="I69" s="724" t="s">
        <v>894</v>
      </c>
      <c r="J69" s="725" t="s">
        <v>70</v>
      </c>
      <c r="K69" s="722" t="s">
        <v>4</v>
      </c>
      <c r="L69" s="585"/>
      <c r="M69" s="56"/>
      <c r="N69" s="56"/>
      <c r="O69" s="56"/>
      <c r="P69" s="57"/>
      <c r="Q69" s="588"/>
      <c r="R69" s="29"/>
      <c r="S69" s="590"/>
      <c r="T69" s="573"/>
      <c r="U69" s="574"/>
      <c r="V69" s="560"/>
      <c r="W69" s="2"/>
    </row>
    <row r="70" spans="1:23" ht="37.5" customHeight="1" thickBot="1" x14ac:dyDescent="0.35">
      <c r="A70" s="549"/>
      <c r="B70" s="607"/>
      <c r="C70" s="610"/>
      <c r="D70" s="613"/>
      <c r="E70" s="584"/>
      <c r="F70" s="541"/>
      <c r="G70" s="578"/>
      <c r="H70" s="580"/>
      <c r="I70" s="582"/>
      <c r="J70" s="584"/>
      <c r="K70" s="578"/>
      <c r="L70" s="586"/>
      <c r="M70" s="58"/>
      <c r="N70" s="58"/>
      <c r="O70" s="58"/>
      <c r="P70" s="59"/>
      <c r="Q70" s="589"/>
      <c r="R70" s="260"/>
      <c r="S70" s="591"/>
      <c r="T70" s="575"/>
      <c r="U70" s="576"/>
      <c r="V70" s="561"/>
      <c r="W70" s="2"/>
    </row>
    <row r="71" spans="1:23" s="1" customFormat="1" ht="24" customHeight="1" thickBot="1" x14ac:dyDescent="0.35">
      <c r="A71" s="10"/>
      <c r="B71" s="41"/>
      <c r="C71" s="48">
        <f>SUM(C47:C70)</f>
        <v>0</v>
      </c>
      <c r="D71" s="48">
        <f>SUM(D47:D70)</f>
        <v>0</v>
      </c>
      <c r="E71" s="41"/>
      <c r="G71" s="273"/>
      <c r="H71" s="273"/>
      <c r="I71" s="134" t="s">
        <v>35</v>
      </c>
      <c r="J71" s="259">
        <f t="shared" ref="J71:S71" si="10">SUM(J47:J70)</f>
        <v>0</v>
      </c>
      <c r="K71" s="259">
        <f t="shared" si="10"/>
        <v>0</v>
      </c>
      <c r="L71" s="259">
        <f t="shared" si="10"/>
        <v>0</v>
      </c>
      <c r="M71" s="259">
        <f t="shared" si="10"/>
        <v>0</v>
      </c>
      <c r="N71" s="259">
        <f t="shared" si="10"/>
        <v>0</v>
      </c>
      <c r="O71" s="259">
        <f t="shared" si="10"/>
        <v>0</v>
      </c>
      <c r="P71" s="259">
        <f t="shared" si="10"/>
        <v>0</v>
      </c>
      <c r="Q71" s="259">
        <f t="shared" si="10"/>
        <v>0</v>
      </c>
      <c r="R71" s="259">
        <f t="shared" si="10"/>
        <v>0</v>
      </c>
      <c r="S71" s="259">
        <f t="shared" si="10"/>
        <v>0</v>
      </c>
      <c r="T71" s="594">
        <f>SUM(T47:U70)</f>
        <v>0</v>
      </c>
      <c r="U71" s="594"/>
      <c r="V71" s="6"/>
    </row>
    <row r="72" spans="1:23" s="51" customFormat="1" ht="18.75" customHeight="1" thickTop="1" thickBot="1" x14ac:dyDescent="0.35">
      <c r="A72" s="22"/>
      <c r="B72" s="23"/>
      <c r="C72" s="23"/>
      <c r="D72" s="23"/>
      <c r="E72" s="23"/>
      <c r="F72" s="23"/>
      <c r="G72" s="49"/>
      <c r="H72" s="49"/>
      <c r="I72" s="49"/>
      <c r="J72" s="49"/>
      <c r="K72" s="49"/>
      <c r="L72" s="49"/>
      <c r="M72" s="50"/>
      <c r="N72" s="50"/>
      <c r="O72" s="50"/>
      <c r="P72" s="49"/>
      <c r="Q72" s="49"/>
      <c r="R72" s="49"/>
      <c r="S72" s="49"/>
      <c r="T72" s="49"/>
      <c r="U72" s="49"/>
      <c r="V72" s="23"/>
    </row>
    <row r="73" spans="1:23" s="1" customFormat="1" ht="20.25" customHeight="1" thickBot="1" x14ac:dyDescent="0.35">
      <c r="A73" s="9" t="s">
        <v>9</v>
      </c>
      <c r="B73" s="17" t="s">
        <v>17</v>
      </c>
      <c r="C73" s="17"/>
      <c r="D73" s="17"/>
      <c r="E73" s="6"/>
      <c r="F73" s="6"/>
      <c r="G73" s="9" t="s">
        <v>11</v>
      </c>
      <c r="H73" s="7" t="s">
        <v>27</v>
      </c>
      <c r="I73" s="7" t="s">
        <v>63</v>
      </c>
      <c r="K73" s="6"/>
      <c r="L73" s="6"/>
      <c r="M73" s="6"/>
      <c r="N73" s="6"/>
      <c r="O73" s="6"/>
      <c r="P73" s="6"/>
      <c r="Q73" s="9" t="s">
        <v>10</v>
      </c>
      <c r="R73" s="595" t="s">
        <v>68</v>
      </c>
      <c r="S73" s="595"/>
      <c r="T73" s="595"/>
      <c r="U73" s="595"/>
      <c r="V73" s="14"/>
    </row>
    <row r="74" spans="1:23" s="1" customFormat="1" ht="20.25" customHeight="1" x14ac:dyDescent="0.3">
      <c r="A74" s="256"/>
      <c r="B74" s="17"/>
      <c r="C74" s="17"/>
      <c r="D74" s="17"/>
      <c r="E74" s="6"/>
      <c r="F74" s="6"/>
      <c r="G74" s="256"/>
      <c r="H74" s="7"/>
      <c r="K74" s="6"/>
      <c r="L74" s="6"/>
      <c r="M74" s="6"/>
      <c r="N74" s="6"/>
      <c r="O74" s="6"/>
      <c r="P74" s="6"/>
      <c r="Q74" s="256"/>
      <c r="R74" s="258"/>
      <c r="S74" s="258"/>
      <c r="T74" s="258"/>
      <c r="U74" s="258"/>
      <c r="V74" s="14"/>
    </row>
    <row r="75" spans="1:23" s="1" customFormat="1" ht="20.25" customHeight="1" x14ac:dyDescent="0.3">
      <c r="A75" s="596" t="s">
        <v>71</v>
      </c>
      <c r="B75" s="596"/>
      <c r="C75" s="30"/>
      <c r="D75" s="30"/>
      <c r="E75" s="55"/>
      <c r="F75" s="7"/>
      <c r="G75" s="596" t="s">
        <v>45</v>
      </c>
      <c r="H75" s="596"/>
      <c r="I75" s="596"/>
      <c r="J75" s="596"/>
      <c r="K75" s="7"/>
      <c r="L75" s="55"/>
      <c r="M75" s="7"/>
      <c r="N75" s="7"/>
      <c r="O75" s="7"/>
      <c r="P75" s="7"/>
      <c r="Q75" s="596" t="s">
        <v>39</v>
      </c>
      <c r="R75" s="596"/>
      <c r="S75" s="596"/>
      <c r="T75" s="7"/>
      <c r="U75" s="55"/>
      <c r="V75" s="6"/>
    </row>
    <row r="76" spans="1:23" s="1" customFormat="1" ht="20.25" customHeight="1" x14ac:dyDescent="0.3">
      <c r="A76" s="597" t="s">
        <v>37</v>
      </c>
      <c r="B76" s="597"/>
      <c r="C76" s="258"/>
      <c r="D76" s="258"/>
      <c r="E76" s="31" t="s">
        <v>16</v>
      </c>
      <c r="F76" s="31"/>
      <c r="G76" s="597" t="s">
        <v>38</v>
      </c>
      <c r="H76" s="597"/>
      <c r="I76" s="597"/>
      <c r="J76" s="597"/>
      <c r="L76" s="31" t="s">
        <v>16</v>
      </c>
      <c r="M76" s="31"/>
      <c r="N76" s="31"/>
      <c r="O76" s="31"/>
      <c r="P76" s="8"/>
      <c r="Q76" s="598" t="s">
        <v>40</v>
      </c>
      <c r="R76" s="598"/>
      <c r="S76" s="598"/>
      <c r="T76" s="16"/>
      <c r="U76" s="31" t="s">
        <v>16</v>
      </c>
      <c r="V76" s="16"/>
    </row>
    <row r="77" spans="1:23" s="1" customFormat="1" ht="20.25" customHeight="1" x14ac:dyDescent="0.3">
      <c r="A77" s="597" t="s">
        <v>18</v>
      </c>
      <c r="B77" s="597"/>
      <c r="C77" s="258"/>
      <c r="D77" s="258"/>
      <c r="F77" s="8"/>
      <c r="G77" s="599" t="s">
        <v>19</v>
      </c>
      <c r="H77" s="599"/>
      <c r="I77" s="599"/>
      <c r="J77" s="599"/>
      <c r="Q77" s="598" t="s">
        <v>28</v>
      </c>
      <c r="R77" s="598"/>
      <c r="S77" s="598"/>
      <c r="T77" s="16"/>
      <c r="U77" s="16"/>
      <c r="V77" s="16"/>
    </row>
    <row r="78" spans="1:23" s="1" customFormat="1" ht="20.25" customHeight="1" thickBot="1" x14ac:dyDescent="0.3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T78" s="7"/>
      <c r="U78" s="6"/>
      <c r="V78" s="6"/>
      <c r="W78" s="600"/>
    </row>
    <row r="79" spans="1:23" s="1" customFormat="1" ht="18.75" customHeight="1" thickBot="1" x14ac:dyDescent="0.35">
      <c r="A79" s="9" t="s">
        <v>12</v>
      </c>
      <c r="B79" s="601" t="s">
        <v>29</v>
      </c>
      <c r="C79" s="601"/>
      <c r="D79" s="601"/>
      <c r="E79" s="601"/>
      <c r="F79" s="601"/>
      <c r="G79" s="9" t="s">
        <v>14</v>
      </c>
      <c r="H79" s="602" t="s">
        <v>67</v>
      </c>
      <c r="I79" s="602"/>
      <c r="J79" s="602"/>
      <c r="K79" s="602"/>
      <c r="L79" s="602"/>
      <c r="M79" s="79"/>
      <c r="N79" s="79"/>
      <c r="O79" s="79"/>
      <c r="Q79" s="9" t="s">
        <v>25</v>
      </c>
      <c r="T79" s="15"/>
      <c r="V79" s="6"/>
      <c r="W79" s="600"/>
    </row>
    <row r="80" spans="1:23" s="1" customFormat="1" ht="18.75" customHeight="1" x14ac:dyDescent="0.3">
      <c r="A80" s="6" t="s">
        <v>13</v>
      </c>
      <c r="B80" s="14"/>
      <c r="C80" s="14"/>
      <c r="D80" s="14"/>
      <c r="E80" s="14"/>
      <c r="F80" s="14"/>
      <c r="G80" s="14"/>
      <c r="H80" s="602"/>
      <c r="I80" s="602"/>
      <c r="J80" s="602"/>
      <c r="K80" s="602"/>
      <c r="L80" s="602"/>
      <c r="M80" s="79"/>
      <c r="N80" s="79"/>
      <c r="O80" s="79"/>
      <c r="T80" s="15"/>
      <c r="W80" s="600"/>
    </row>
    <row r="81" spans="1:23" s="1" customFormat="1" ht="15" customHeight="1" x14ac:dyDescent="0.3">
      <c r="A81" s="6"/>
      <c r="B81" s="7" t="s">
        <v>15</v>
      </c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S81" s="7" t="s">
        <v>22</v>
      </c>
      <c r="W81" s="600"/>
    </row>
    <row r="82" spans="1:23" s="1" customFormat="1" ht="16.5" customHeight="1" x14ac:dyDescent="0.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S82" s="6" t="s">
        <v>23</v>
      </c>
      <c r="W82" s="600"/>
    </row>
    <row r="83" spans="1:23" s="1" customFormat="1" ht="15" customHeight="1" x14ac:dyDescent="0.3">
      <c r="A83" s="596" t="s">
        <v>41</v>
      </c>
      <c r="B83" s="596"/>
      <c r="C83" s="30"/>
      <c r="D83" s="30"/>
      <c r="E83" s="55"/>
      <c r="F83" s="7"/>
      <c r="G83" s="55"/>
      <c r="H83" s="55"/>
      <c r="I83" s="55"/>
      <c r="J83" s="13"/>
      <c r="L83" s="13"/>
      <c r="P83" s="7"/>
      <c r="Q83" s="7"/>
      <c r="R83" s="7"/>
      <c r="S83" s="7"/>
      <c r="V83" s="7"/>
      <c r="W83" s="600"/>
    </row>
    <row r="84" spans="1:23" s="1" customFormat="1" ht="15" customHeight="1" x14ac:dyDescent="0.3">
      <c r="A84" s="598" t="s">
        <v>42</v>
      </c>
      <c r="B84" s="598"/>
      <c r="C84" s="257"/>
      <c r="D84" s="257"/>
      <c r="E84" s="31" t="s">
        <v>16</v>
      </c>
      <c r="F84" s="31"/>
      <c r="G84" s="597" t="s">
        <v>20</v>
      </c>
      <c r="H84" s="597"/>
      <c r="I84" s="597"/>
      <c r="J84" s="597"/>
      <c r="L84" s="31" t="s">
        <v>16</v>
      </c>
      <c r="M84" s="31"/>
      <c r="N84" s="31"/>
      <c r="O84" s="31"/>
      <c r="P84" s="7"/>
      <c r="Q84" s="7"/>
      <c r="R84" s="7"/>
      <c r="V84" s="6"/>
      <c r="W84" s="4"/>
    </row>
    <row r="85" spans="1:23" s="1" customFormat="1" ht="15" customHeight="1" x14ac:dyDescent="0.3">
      <c r="A85" s="598" t="s">
        <v>30</v>
      </c>
      <c r="B85" s="598"/>
      <c r="C85" s="257"/>
      <c r="D85" s="257"/>
      <c r="E85" s="16"/>
      <c r="F85" s="7"/>
      <c r="G85" s="597" t="s">
        <v>21</v>
      </c>
      <c r="H85" s="597"/>
      <c r="I85" s="597"/>
      <c r="J85" s="597"/>
      <c r="P85" s="14"/>
      <c r="Q85" s="14"/>
      <c r="R85" s="14"/>
      <c r="S85" s="14"/>
      <c r="T85" s="7"/>
      <c r="U85" s="6"/>
      <c r="V85" s="6"/>
    </row>
  </sheetData>
  <mergeCells count="111">
    <mergeCell ref="W47:W52"/>
    <mergeCell ref="B48:F48"/>
    <mergeCell ref="H48:L49"/>
    <mergeCell ref="A52:B52"/>
    <mergeCell ref="R42:U42"/>
    <mergeCell ref="A44:B44"/>
    <mergeCell ref="G44:J44"/>
    <mergeCell ref="Q44:S44"/>
    <mergeCell ref="A45:B45"/>
    <mergeCell ref="G45:J45"/>
    <mergeCell ref="Q45:S45"/>
    <mergeCell ref="A46:B46"/>
    <mergeCell ref="G46:J46"/>
    <mergeCell ref="Q46:S46"/>
    <mergeCell ref="T15:U15"/>
    <mergeCell ref="T16:U16"/>
    <mergeCell ref="T17:U17"/>
    <mergeCell ref="T29:U29"/>
    <mergeCell ref="T18:U18"/>
    <mergeCell ref="T19:U19"/>
    <mergeCell ref="T21:U21"/>
    <mergeCell ref="T22:U22"/>
    <mergeCell ref="T23:U23"/>
    <mergeCell ref="T24:U24"/>
    <mergeCell ref="T25:U25"/>
    <mergeCell ref="T26:U26"/>
    <mergeCell ref="T27:U27"/>
    <mergeCell ref="T20:U20"/>
    <mergeCell ref="T28:U28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  <mergeCell ref="G13:G14"/>
    <mergeCell ref="H13:H14"/>
    <mergeCell ref="I13:I14"/>
    <mergeCell ref="J13:J14"/>
    <mergeCell ref="K13:K14"/>
    <mergeCell ref="L13:L14"/>
    <mergeCell ref="Q13:Q14"/>
    <mergeCell ref="S13:S14"/>
    <mergeCell ref="A62:U62"/>
    <mergeCell ref="A68:A70"/>
    <mergeCell ref="B68:B70"/>
    <mergeCell ref="C68:C70"/>
    <mergeCell ref="D68:D70"/>
    <mergeCell ref="E68:E70"/>
    <mergeCell ref="F68:F70"/>
    <mergeCell ref="G68:K68"/>
    <mergeCell ref="L68:S68"/>
    <mergeCell ref="T68:U70"/>
    <mergeCell ref="S57:V57"/>
    <mergeCell ref="A58:U58"/>
    <mergeCell ref="A59:U59"/>
    <mergeCell ref="A60:U60"/>
    <mergeCell ref="A61:U61"/>
    <mergeCell ref="T30:U30"/>
    <mergeCell ref="T31:U31"/>
    <mergeCell ref="T32:U32"/>
    <mergeCell ref="T33:U33"/>
    <mergeCell ref="T37:U37"/>
    <mergeCell ref="A53:B53"/>
    <mergeCell ref="G53:J53"/>
    <mergeCell ref="A54:B54"/>
    <mergeCell ref="G54:J54"/>
    <mergeCell ref="T34:U34"/>
    <mergeCell ref="T35:U35"/>
    <mergeCell ref="T36:U36"/>
    <mergeCell ref="T39:U39"/>
    <mergeCell ref="T40:U40"/>
    <mergeCell ref="T38:U38"/>
    <mergeCell ref="T71:U71"/>
    <mergeCell ref="R73:U73"/>
    <mergeCell ref="A75:B75"/>
    <mergeCell ref="G75:J75"/>
    <mergeCell ref="Q75:S75"/>
    <mergeCell ref="V68:V70"/>
    <mergeCell ref="G69:G70"/>
    <mergeCell ref="H69:H70"/>
    <mergeCell ref="I69:I70"/>
    <mergeCell ref="J69:J70"/>
    <mergeCell ref="K69:K70"/>
    <mergeCell ref="L69:L70"/>
    <mergeCell ref="Q69:Q70"/>
    <mergeCell ref="S69:S70"/>
    <mergeCell ref="A85:B85"/>
    <mergeCell ref="G85:J85"/>
    <mergeCell ref="W78:W83"/>
    <mergeCell ref="B79:F79"/>
    <mergeCell ref="H79:L80"/>
    <mergeCell ref="A83:B83"/>
    <mergeCell ref="A84:B84"/>
    <mergeCell ref="G84:J84"/>
    <mergeCell ref="A76:B76"/>
    <mergeCell ref="G76:J76"/>
    <mergeCell ref="Q76:S76"/>
    <mergeCell ref="A77:B77"/>
    <mergeCell ref="G77:J77"/>
    <mergeCell ref="Q77:S77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3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55"/>
  <sheetViews>
    <sheetView view="pageBreakPreview" topLeftCell="A34" zoomScale="85" zoomScaleNormal="85" zoomScaleSheetLayoutView="85" workbookViewId="0">
      <pane xSplit="2" topLeftCell="T1" activePane="topRight" state="frozen"/>
      <selection pane="topRight" activeCell="B55" sqref="B55"/>
    </sheetView>
  </sheetViews>
  <sheetFormatPr defaultRowHeight="15.6" x14ac:dyDescent="0.3"/>
  <cols>
    <col min="1" max="1" width="5.5" customWidth="1"/>
    <col min="2" max="2" width="33.5976562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7" customFormat="1" ht="27" customHeight="1" x14ac:dyDescent="0.35">
      <c r="A15" s="95">
        <v>1</v>
      </c>
      <c r="B15" s="394" t="s">
        <v>380</v>
      </c>
      <c r="C15" s="115"/>
      <c r="D15" s="115">
        <v>1</v>
      </c>
      <c r="E15" s="133" t="s">
        <v>820</v>
      </c>
      <c r="F15" s="94">
        <v>1683</v>
      </c>
      <c r="G15" s="100">
        <v>22895</v>
      </c>
      <c r="H15" s="117"/>
      <c r="I15" s="118"/>
      <c r="J15" s="118">
        <v>5000</v>
      </c>
      <c r="K15" s="119">
        <f>G15+J15</f>
        <v>27895</v>
      </c>
      <c r="L15" s="120"/>
      <c r="M15" s="121"/>
      <c r="N15" s="121"/>
      <c r="O15" s="121"/>
      <c r="P15" s="98"/>
      <c r="Q15" s="122"/>
      <c r="R15" s="118"/>
      <c r="S15" s="123">
        <f t="shared" ref="S15:S29" si="0">SUM(P15:P15,R15:R15)</f>
        <v>0</v>
      </c>
      <c r="T15" s="587">
        <f t="shared" ref="T15:T33" si="1">K15-S15</f>
        <v>27895</v>
      </c>
      <c r="U15" s="587"/>
    </row>
    <row r="16" spans="1:23" s="168" customFormat="1" ht="27" customHeight="1" x14ac:dyDescent="0.35">
      <c r="A16" s="95">
        <v>2</v>
      </c>
      <c r="B16" s="183" t="s">
        <v>381</v>
      </c>
      <c r="C16" s="115">
        <v>1</v>
      </c>
      <c r="D16" s="115"/>
      <c r="E16" s="133" t="s">
        <v>650</v>
      </c>
      <c r="F16" s="94">
        <v>181</v>
      </c>
      <c r="G16" s="100">
        <v>13598</v>
      </c>
      <c r="H16" s="124"/>
      <c r="I16" s="125"/>
      <c r="J16" s="118">
        <v>5000</v>
      </c>
      <c r="K16" s="119">
        <f t="shared" ref="K16:K38" si="2">G16+J16</f>
        <v>18598</v>
      </c>
      <c r="L16" s="126"/>
      <c r="M16" s="127"/>
      <c r="N16" s="127"/>
      <c r="O16" s="127"/>
      <c r="P16" s="99"/>
      <c r="Q16" s="128"/>
      <c r="R16" s="125"/>
      <c r="S16" s="129">
        <f t="shared" si="0"/>
        <v>0</v>
      </c>
      <c r="T16" s="592">
        <f t="shared" si="1"/>
        <v>18598</v>
      </c>
      <c r="U16" s="592"/>
    </row>
    <row r="17" spans="1:21" s="167" customFormat="1" ht="27" customHeight="1" x14ac:dyDescent="0.35">
      <c r="A17" s="95">
        <v>3</v>
      </c>
      <c r="B17" s="183" t="s">
        <v>384</v>
      </c>
      <c r="C17" s="115"/>
      <c r="D17" s="115">
        <v>1</v>
      </c>
      <c r="E17" s="133" t="s">
        <v>821</v>
      </c>
      <c r="F17" s="94">
        <v>1686</v>
      </c>
      <c r="G17" s="100">
        <v>22895</v>
      </c>
      <c r="H17" s="117"/>
      <c r="I17" s="118"/>
      <c r="J17" s="118">
        <v>5000</v>
      </c>
      <c r="K17" s="119">
        <f t="shared" si="2"/>
        <v>27895</v>
      </c>
      <c r="L17" s="120"/>
      <c r="M17" s="121"/>
      <c r="N17" s="121"/>
      <c r="O17" s="121"/>
      <c r="P17" s="98"/>
      <c r="Q17" s="131"/>
      <c r="R17" s="118"/>
      <c r="S17" s="123">
        <f t="shared" si="0"/>
        <v>0</v>
      </c>
      <c r="T17" s="587">
        <f t="shared" si="1"/>
        <v>27895</v>
      </c>
      <c r="U17" s="587"/>
    </row>
    <row r="18" spans="1:21" s="167" customFormat="1" ht="27" customHeight="1" x14ac:dyDescent="0.35">
      <c r="A18" s="95">
        <v>4</v>
      </c>
      <c r="B18" s="183" t="s">
        <v>382</v>
      </c>
      <c r="C18" s="115">
        <v>1</v>
      </c>
      <c r="D18" s="115"/>
      <c r="E18" s="133" t="s">
        <v>663</v>
      </c>
      <c r="F18" s="94">
        <v>891</v>
      </c>
      <c r="G18" s="100">
        <v>15189</v>
      </c>
      <c r="H18" s="117"/>
      <c r="I18" s="118"/>
      <c r="J18" s="118">
        <v>5000</v>
      </c>
      <c r="K18" s="119">
        <f t="shared" si="2"/>
        <v>20189</v>
      </c>
      <c r="L18" s="120"/>
      <c r="M18" s="121"/>
      <c r="N18" s="121"/>
      <c r="O18" s="121"/>
      <c r="P18" s="98"/>
      <c r="Q18" s="122"/>
      <c r="R18" s="118"/>
      <c r="S18" s="123">
        <f t="shared" si="0"/>
        <v>0</v>
      </c>
      <c r="T18" s="587">
        <f t="shared" si="1"/>
        <v>20189</v>
      </c>
      <c r="U18" s="587"/>
    </row>
    <row r="19" spans="1:21" s="167" customFormat="1" ht="27" customHeight="1" x14ac:dyDescent="0.35">
      <c r="A19" s="95">
        <v>5</v>
      </c>
      <c r="B19" s="183" t="s">
        <v>383</v>
      </c>
      <c r="C19" s="115"/>
      <c r="D19" s="115">
        <v>1</v>
      </c>
      <c r="E19" s="133" t="s">
        <v>820</v>
      </c>
      <c r="F19" s="170">
        <v>364</v>
      </c>
      <c r="G19" s="101">
        <v>23151</v>
      </c>
      <c r="H19" s="117"/>
      <c r="I19" s="118"/>
      <c r="J19" s="118">
        <v>5000</v>
      </c>
      <c r="K19" s="119">
        <f t="shared" si="2"/>
        <v>28151</v>
      </c>
      <c r="L19" s="120"/>
      <c r="M19" s="121"/>
      <c r="N19" s="121"/>
      <c r="O19" s="121"/>
      <c r="P19" s="98"/>
      <c r="Q19" s="122"/>
      <c r="R19" s="118"/>
      <c r="S19" s="123">
        <f t="shared" si="0"/>
        <v>0</v>
      </c>
      <c r="T19" s="587">
        <f t="shared" si="1"/>
        <v>28151</v>
      </c>
      <c r="U19" s="587"/>
    </row>
    <row r="20" spans="1:21" s="167" customFormat="1" ht="27" customHeight="1" x14ac:dyDescent="0.35">
      <c r="A20" s="95">
        <v>6</v>
      </c>
      <c r="B20" s="183" t="s">
        <v>385</v>
      </c>
      <c r="C20" s="115">
        <v>1</v>
      </c>
      <c r="D20" s="115"/>
      <c r="E20" s="133" t="s">
        <v>822</v>
      </c>
      <c r="F20" s="170">
        <v>250</v>
      </c>
      <c r="G20" s="101">
        <v>13913</v>
      </c>
      <c r="H20" s="117"/>
      <c r="I20" s="118"/>
      <c r="J20" s="118">
        <v>5000</v>
      </c>
      <c r="K20" s="119">
        <f t="shared" si="2"/>
        <v>18913</v>
      </c>
      <c r="L20" s="120"/>
      <c r="M20" s="121"/>
      <c r="N20" s="121"/>
      <c r="O20" s="121"/>
      <c r="P20" s="98"/>
      <c r="Q20" s="122"/>
      <c r="R20" s="118"/>
      <c r="S20" s="123">
        <f t="shared" si="0"/>
        <v>0</v>
      </c>
      <c r="T20" s="587">
        <f t="shared" si="1"/>
        <v>18913</v>
      </c>
      <c r="U20" s="587"/>
    </row>
    <row r="21" spans="1:21" s="167" customFormat="1" ht="27" customHeight="1" x14ac:dyDescent="0.35">
      <c r="A21" s="95">
        <v>7</v>
      </c>
      <c r="B21" s="183" t="s">
        <v>386</v>
      </c>
      <c r="C21" s="115"/>
      <c r="D21" s="115">
        <v>1</v>
      </c>
      <c r="E21" s="133" t="s">
        <v>663</v>
      </c>
      <c r="F21" s="94">
        <v>1486</v>
      </c>
      <c r="G21" s="101">
        <v>15189</v>
      </c>
      <c r="H21" s="117"/>
      <c r="I21" s="118"/>
      <c r="J21" s="118">
        <v>5000</v>
      </c>
      <c r="K21" s="119">
        <f t="shared" si="2"/>
        <v>20189</v>
      </c>
      <c r="L21" s="120"/>
      <c r="M21" s="121"/>
      <c r="N21" s="121"/>
      <c r="O21" s="121"/>
      <c r="P21" s="98"/>
      <c r="Q21" s="131"/>
      <c r="R21" s="118"/>
      <c r="S21" s="123">
        <f t="shared" si="0"/>
        <v>0</v>
      </c>
      <c r="T21" s="587">
        <f t="shared" si="1"/>
        <v>20189</v>
      </c>
      <c r="U21" s="587"/>
    </row>
    <row r="22" spans="1:21" s="168" customFormat="1" ht="27" customHeight="1" x14ac:dyDescent="0.35">
      <c r="A22" s="95">
        <v>8</v>
      </c>
      <c r="B22" s="183" t="s">
        <v>387</v>
      </c>
      <c r="C22" s="115"/>
      <c r="D22" s="115">
        <v>1</v>
      </c>
      <c r="E22" s="133" t="s">
        <v>823</v>
      </c>
      <c r="F22" s="94">
        <v>847</v>
      </c>
      <c r="G22" s="100">
        <v>17253</v>
      </c>
      <c r="H22" s="124"/>
      <c r="I22" s="125"/>
      <c r="J22" s="118">
        <v>5000</v>
      </c>
      <c r="K22" s="119">
        <f t="shared" si="2"/>
        <v>22253</v>
      </c>
      <c r="L22" s="126"/>
      <c r="M22" s="127"/>
      <c r="N22" s="127"/>
      <c r="O22" s="127"/>
      <c r="P22" s="99"/>
      <c r="Q22" s="128"/>
      <c r="R22" s="125"/>
      <c r="S22" s="129">
        <f t="shared" si="0"/>
        <v>0</v>
      </c>
      <c r="T22" s="592">
        <f t="shared" si="1"/>
        <v>22253</v>
      </c>
      <c r="U22" s="592"/>
    </row>
    <row r="23" spans="1:21" s="168" customFormat="1" ht="27" customHeight="1" x14ac:dyDescent="0.35">
      <c r="A23" s="95">
        <v>9</v>
      </c>
      <c r="B23" s="183" t="s">
        <v>388</v>
      </c>
      <c r="C23" s="115"/>
      <c r="D23" s="115">
        <v>1</v>
      </c>
      <c r="E23" s="133" t="s">
        <v>824</v>
      </c>
      <c r="F23" s="94">
        <v>494</v>
      </c>
      <c r="G23" s="101">
        <v>17253</v>
      </c>
      <c r="H23" s="124"/>
      <c r="I23" s="125"/>
      <c r="J23" s="118">
        <v>5000</v>
      </c>
      <c r="K23" s="119">
        <f t="shared" si="2"/>
        <v>22253</v>
      </c>
      <c r="L23" s="126"/>
      <c r="M23" s="127"/>
      <c r="N23" s="127"/>
      <c r="O23" s="127"/>
      <c r="P23" s="99"/>
      <c r="Q23" s="128"/>
      <c r="R23" s="125"/>
      <c r="S23" s="129">
        <f t="shared" si="0"/>
        <v>0</v>
      </c>
      <c r="T23" s="592">
        <f t="shared" si="1"/>
        <v>22253</v>
      </c>
      <c r="U23" s="592"/>
    </row>
    <row r="24" spans="1:21" s="167" customFormat="1" ht="27" customHeight="1" x14ac:dyDescent="0.35">
      <c r="A24" s="95">
        <v>10</v>
      </c>
      <c r="B24" s="183" t="s">
        <v>389</v>
      </c>
      <c r="C24" s="115">
        <v>1</v>
      </c>
      <c r="D24" s="115"/>
      <c r="E24" s="133" t="s">
        <v>822</v>
      </c>
      <c r="F24" s="94">
        <v>331</v>
      </c>
      <c r="G24" s="101">
        <v>13807</v>
      </c>
      <c r="H24" s="117"/>
      <c r="I24" s="118"/>
      <c r="J24" s="118">
        <v>5000</v>
      </c>
      <c r="K24" s="119">
        <f t="shared" si="2"/>
        <v>18807</v>
      </c>
      <c r="L24" s="120"/>
      <c r="M24" s="121"/>
      <c r="N24" s="121"/>
      <c r="O24" s="121"/>
      <c r="P24" s="98"/>
      <c r="Q24" s="131"/>
      <c r="R24" s="118"/>
      <c r="S24" s="123">
        <f t="shared" si="0"/>
        <v>0</v>
      </c>
      <c r="T24" s="587">
        <f t="shared" si="1"/>
        <v>18807</v>
      </c>
      <c r="U24" s="587"/>
    </row>
    <row r="25" spans="1:21" s="168" customFormat="1" ht="27" customHeight="1" x14ac:dyDescent="0.35">
      <c r="A25" s="95">
        <v>11</v>
      </c>
      <c r="B25" s="183" t="s">
        <v>390</v>
      </c>
      <c r="C25" s="115"/>
      <c r="D25" s="115">
        <v>1</v>
      </c>
      <c r="E25" s="133" t="s">
        <v>825</v>
      </c>
      <c r="F25" s="94">
        <v>59</v>
      </c>
      <c r="G25" s="101">
        <v>42529</v>
      </c>
      <c r="H25" s="124"/>
      <c r="I25" s="125"/>
      <c r="J25" s="118">
        <v>5000</v>
      </c>
      <c r="K25" s="119">
        <f t="shared" si="2"/>
        <v>47529</v>
      </c>
      <c r="L25" s="126"/>
      <c r="M25" s="127"/>
      <c r="N25" s="127"/>
      <c r="O25" s="127"/>
      <c r="P25" s="99"/>
      <c r="Q25" s="128"/>
      <c r="R25" s="125"/>
      <c r="S25" s="129">
        <f t="shared" si="0"/>
        <v>0</v>
      </c>
      <c r="T25" s="592">
        <f t="shared" si="1"/>
        <v>47529</v>
      </c>
      <c r="U25" s="592"/>
    </row>
    <row r="26" spans="1:21" s="168" customFormat="1" ht="27" customHeight="1" x14ac:dyDescent="0.35">
      <c r="A26" s="95">
        <v>12</v>
      </c>
      <c r="B26" s="184" t="s">
        <v>391</v>
      </c>
      <c r="C26" s="115">
        <v>1</v>
      </c>
      <c r="D26" s="115"/>
      <c r="E26" s="133" t="s">
        <v>826</v>
      </c>
      <c r="F26" s="94">
        <v>620</v>
      </c>
      <c r="G26" s="100">
        <v>31928</v>
      </c>
      <c r="H26" s="124"/>
      <c r="I26" s="125"/>
      <c r="J26" s="118">
        <v>5000</v>
      </c>
      <c r="K26" s="119">
        <f t="shared" si="2"/>
        <v>36928</v>
      </c>
      <c r="L26" s="126"/>
      <c r="M26" s="127"/>
      <c r="N26" s="127"/>
      <c r="O26" s="127"/>
      <c r="P26" s="99"/>
      <c r="Q26" s="128"/>
      <c r="R26" s="125"/>
      <c r="S26" s="129">
        <f t="shared" si="0"/>
        <v>0</v>
      </c>
      <c r="T26" s="592">
        <f t="shared" si="1"/>
        <v>36928</v>
      </c>
      <c r="U26" s="592"/>
    </row>
    <row r="27" spans="1:21" s="167" customFormat="1" ht="27" customHeight="1" x14ac:dyDescent="0.35">
      <c r="A27" s="95">
        <v>13</v>
      </c>
      <c r="B27" s="183" t="s">
        <v>392</v>
      </c>
      <c r="C27" s="115"/>
      <c r="D27" s="115">
        <v>1</v>
      </c>
      <c r="E27" s="133" t="s">
        <v>827</v>
      </c>
      <c r="F27" s="94">
        <v>1037</v>
      </c>
      <c r="G27" s="100">
        <v>23151</v>
      </c>
      <c r="H27" s="117"/>
      <c r="I27" s="118"/>
      <c r="J27" s="118">
        <v>5000</v>
      </c>
      <c r="K27" s="119">
        <f t="shared" si="2"/>
        <v>28151</v>
      </c>
      <c r="L27" s="120"/>
      <c r="M27" s="121"/>
      <c r="N27" s="121"/>
      <c r="O27" s="121"/>
      <c r="P27" s="98"/>
      <c r="Q27" s="131"/>
      <c r="R27" s="118"/>
      <c r="S27" s="123">
        <f t="shared" si="0"/>
        <v>0</v>
      </c>
      <c r="T27" s="587">
        <f t="shared" si="1"/>
        <v>28151</v>
      </c>
      <c r="U27" s="587"/>
    </row>
    <row r="28" spans="1:21" s="168" customFormat="1" ht="27" customHeight="1" x14ac:dyDescent="0.35">
      <c r="A28" s="95">
        <v>14</v>
      </c>
      <c r="B28" s="183" t="s">
        <v>393</v>
      </c>
      <c r="C28" s="115"/>
      <c r="D28" s="115">
        <v>1</v>
      </c>
      <c r="E28" s="133" t="s">
        <v>673</v>
      </c>
      <c r="F28" s="94">
        <v>487</v>
      </c>
      <c r="G28" s="100">
        <v>92190</v>
      </c>
      <c r="H28" s="124"/>
      <c r="I28" s="125"/>
      <c r="J28" s="118">
        <v>5000</v>
      </c>
      <c r="K28" s="119">
        <f t="shared" si="2"/>
        <v>97190</v>
      </c>
      <c r="L28" s="126"/>
      <c r="M28" s="127"/>
      <c r="N28" s="127"/>
      <c r="O28" s="127"/>
      <c r="P28" s="99"/>
      <c r="Q28" s="128"/>
      <c r="R28" s="125"/>
      <c r="S28" s="129">
        <f t="shared" si="0"/>
        <v>0</v>
      </c>
      <c r="T28" s="592">
        <f t="shared" si="1"/>
        <v>97190</v>
      </c>
      <c r="U28" s="592"/>
    </row>
    <row r="29" spans="1:21" s="168" customFormat="1" ht="27" customHeight="1" x14ac:dyDescent="0.35">
      <c r="A29" s="95">
        <v>15</v>
      </c>
      <c r="B29" s="183" t="s">
        <v>395</v>
      </c>
      <c r="C29" s="115"/>
      <c r="D29" s="115">
        <v>1</v>
      </c>
      <c r="E29" s="133" t="s">
        <v>665</v>
      </c>
      <c r="F29" s="94">
        <v>58</v>
      </c>
      <c r="G29" s="101">
        <v>78865</v>
      </c>
      <c r="H29" s="124"/>
      <c r="I29" s="125"/>
      <c r="J29" s="118">
        <v>5000</v>
      </c>
      <c r="K29" s="119">
        <f t="shared" si="2"/>
        <v>83865</v>
      </c>
      <c r="L29" s="126"/>
      <c r="M29" s="127"/>
      <c r="N29" s="127"/>
      <c r="O29" s="127"/>
      <c r="P29" s="99"/>
      <c r="Q29" s="128"/>
      <c r="R29" s="125"/>
      <c r="S29" s="129">
        <f t="shared" si="0"/>
        <v>0</v>
      </c>
      <c r="T29" s="592">
        <f t="shared" si="1"/>
        <v>83865</v>
      </c>
      <c r="U29" s="592"/>
    </row>
    <row r="30" spans="1:21" s="167" customFormat="1" ht="27" customHeight="1" x14ac:dyDescent="0.35">
      <c r="A30" s="95">
        <v>16</v>
      </c>
      <c r="B30" s="183" t="s">
        <v>396</v>
      </c>
      <c r="C30" s="115"/>
      <c r="D30" s="115">
        <v>1</v>
      </c>
      <c r="E30" s="133" t="s">
        <v>825</v>
      </c>
      <c r="F30" s="94">
        <v>394</v>
      </c>
      <c r="G30" s="101">
        <v>42529</v>
      </c>
      <c r="H30" s="117"/>
      <c r="I30" s="118"/>
      <c r="J30" s="118">
        <v>5000</v>
      </c>
      <c r="K30" s="119">
        <f t="shared" si="2"/>
        <v>47529</v>
      </c>
      <c r="L30" s="120"/>
      <c r="M30" s="121"/>
      <c r="N30" s="121"/>
      <c r="O30" s="121"/>
      <c r="P30" s="98"/>
      <c r="Q30" s="122"/>
      <c r="R30" s="118"/>
      <c r="S30" s="123">
        <f t="shared" ref="S30:S32" si="3">SUM(P30:P30,R30:R30)</f>
        <v>0</v>
      </c>
      <c r="T30" s="587">
        <f t="shared" si="1"/>
        <v>47529</v>
      </c>
      <c r="U30" s="587"/>
    </row>
    <row r="31" spans="1:21" s="168" customFormat="1" ht="27" customHeight="1" x14ac:dyDescent="0.35">
      <c r="A31" s="95">
        <v>17</v>
      </c>
      <c r="B31" s="183" t="s">
        <v>397</v>
      </c>
      <c r="C31" s="115"/>
      <c r="D31" s="115">
        <v>1</v>
      </c>
      <c r="E31" s="133" t="s">
        <v>822</v>
      </c>
      <c r="F31" s="94">
        <v>283</v>
      </c>
      <c r="G31" s="101">
        <v>13913</v>
      </c>
      <c r="H31" s="124"/>
      <c r="I31" s="125"/>
      <c r="J31" s="118">
        <v>5000</v>
      </c>
      <c r="K31" s="119">
        <f t="shared" si="2"/>
        <v>18913</v>
      </c>
      <c r="L31" s="126"/>
      <c r="M31" s="127"/>
      <c r="N31" s="127"/>
      <c r="O31" s="127"/>
      <c r="P31" s="99"/>
      <c r="Q31" s="128"/>
      <c r="R31" s="125"/>
      <c r="S31" s="129">
        <f t="shared" si="3"/>
        <v>0</v>
      </c>
      <c r="T31" s="592">
        <f t="shared" si="1"/>
        <v>18913</v>
      </c>
      <c r="U31" s="592"/>
    </row>
    <row r="32" spans="1:21" s="167" customFormat="1" ht="27" customHeight="1" x14ac:dyDescent="0.35">
      <c r="A32" s="95">
        <v>18</v>
      </c>
      <c r="B32" s="183" t="s">
        <v>398</v>
      </c>
      <c r="C32" s="115"/>
      <c r="D32" s="115">
        <v>1</v>
      </c>
      <c r="E32" s="133" t="s">
        <v>820</v>
      </c>
      <c r="F32" s="94">
        <v>73</v>
      </c>
      <c r="G32" s="101">
        <v>23151</v>
      </c>
      <c r="H32" s="117"/>
      <c r="I32" s="118"/>
      <c r="J32" s="118">
        <v>5000</v>
      </c>
      <c r="K32" s="119">
        <f t="shared" si="2"/>
        <v>28151</v>
      </c>
      <c r="L32" s="120"/>
      <c r="M32" s="121"/>
      <c r="N32" s="121"/>
      <c r="O32" s="121"/>
      <c r="P32" s="98"/>
      <c r="Q32" s="122"/>
      <c r="R32" s="118"/>
      <c r="S32" s="123">
        <f t="shared" si="3"/>
        <v>0</v>
      </c>
      <c r="T32" s="587">
        <f t="shared" si="1"/>
        <v>28151</v>
      </c>
      <c r="U32" s="587"/>
    </row>
    <row r="33" spans="1:23" s="167" customFormat="1" ht="27" customHeight="1" x14ac:dyDescent="0.35">
      <c r="A33" s="95">
        <v>19</v>
      </c>
      <c r="B33" s="183" t="s">
        <v>399</v>
      </c>
      <c r="C33" s="115"/>
      <c r="D33" s="115">
        <v>1</v>
      </c>
      <c r="E33" s="133" t="s">
        <v>826</v>
      </c>
      <c r="F33" s="94">
        <v>915</v>
      </c>
      <c r="G33" s="101">
        <v>31928</v>
      </c>
      <c r="H33" s="117"/>
      <c r="I33" s="118"/>
      <c r="J33" s="118">
        <v>5000</v>
      </c>
      <c r="K33" s="119">
        <f t="shared" si="2"/>
        <v>36928</v>
      </c>
      <c r="L33" s="120"/>
      <c r="M33" s="121"/>
      <c r="N33" s="121"/>
      <c r="O33" s="121"/>
      <c r="P33" s="98"/>
      <c r="Q33" s="122"/>
      <c r="R33" s="118"/>
      <c r="S33" s="123">
        <f>SUM(P33:P33,R33:R33)</f>
        <v>0</v>
      </c>
      <c r="T33" s="587">
        <f t="shared" si="1"/>
        <v>36928</v>
      </c>
      <c r="U33" s="587"/>
    </row>
    <row r="34" spans="1:23" s="167" customFormat="1" ht="27" customHeight="1" x14ac:dyDescent="0.35">
      <c r="A34" s="95">
        <v>20</v>
      </c>
      <c r="B34" s="183" t="s">
        <v>400</v>
      </c>
      <c r="C34" s="115"/>
      <c r="D34" s="115">
        <v>1</v>
      </c>
      <c r="E34" s="133" t="s">
        <v>820</v>
      </c>
      <c r="F34" s="94">
        <v>582</v>
      </c>
      <c r="G34" s="100">
        <v>23151</v>
      </c>
      <c r="H34" s="117"/>
      <c r="I34" s="118"/>
      <c r="J34" s="118">
        <v>5000</v>
      </c>
      <c r="K34" s="119">
        <f t="shared" si="2"/>
        <v>28151</v>
      </c>
      <c r="L34" s="120"/>
      <c r="M34" s="121"/>
      <c r="N34" s="121"/>
      <c r="O34" s="121"/>
      <c r="P34" s="98"/>
      <c r="Q34" s="131"/>
      <c r="R34" s="118"/>
      <c r="S34" s="123">
        <f>SUM(P34:P34,R34:R34)</f>
        <v>0</v>
      </c>
      <c r="T34" s="587">
        <f t="shared" ref="T34:T38" si="4">K34-S34</f>
        <v>28151</v>
      </c>
      <c r="U34" s="587"/>
    </row>
    <row r="35" spans="1:23" s="168" customFormat="1" ht="27" customHeight="1" x14ac:dyDescent="0.35">
      <c r="A35" s="95">
        <v>21</v>
      </c>
      <c r="B35" s="183" t="s">
        <v>401</v>
      </c>
      <c r="C35" s="115"/>
      <c r="D35" s="115">
        <v>1</v>
      </c>
      <c r="E35" s="133" t="s">
        <v>822</v>
      </c>
      <c r="F35" s="94">
        <v>346</v>
      </c>
      <c r="G35" s="100">
        <v>13807</v>
      </c>
      <c r="H35" s="124"/>
      <c r="I35" s="125"/>
      <c r="J35" s="118">
        <v>5000</v>
      </c>
      <c r="K35" s="119">
        <f t="shared" si="2"/>
        <v>18807</v>
      </c>
      <c r="L35" s="126"/>
      <c r="M35" s="127"/>
      <c r="N35" s="127"/>
      <c r="O35" s="127"/>
      <c r="P35" s="99"/>
      <c r="Q35" s="128"/>
      <c r="R35" s="125"/>
      <c r="S35" s="129">
        <f>SUM(P35:P35,R35:R35)</f>
        <v>0</v>
      </c>
      <c r="T35" s="592">
        <f t="shared" si="4"/>
        <v>18807</v>
      </c>
      <c r="U35" s="592"/>
    </row>
    <row r="36" spans="1:23" s="167" customFormat="1" ht="27" customHeight="1" x14ac:dyDescent="0.35">
      <c r="A36" s="95">
        <v>22</v>
      </c>
      <c r="B36" s="183" t="s">
        <v>402</v>
      </c>
      <c r="C36" s="115"/>
      <c r="D36" s="115">
        <v>1</v>
      </c>
      <c r="E36" s="133" t="s">
        <v>828</v>
      </c>
      <c r="F36" s="94">
        <v>981</v>
      </c>
      <c r="G36" s="100">
        <v>17098</v>
      </c>
      <c r="H36" s="117"/>
      <c r="I36" s="118"/>
      <c r="J36" s="118">
        <v>5000</v>
      </c>
      <c r="K36" s="119">
        <f t="shared" si="2"/>
        <v>22098</v>
      </c>
      <c r="L36" s="120"/>
      <c r="M36" s="121"/>
      <c r="N36" s="121"/>
      <c r="O36" s="121"/>
      <c r="P36" s="98"/>
      <c r="Q36" s="131"/>
      <c r="R36" s="118"/>
      <c r="S36" s="123">
        <f t="shared" ref="S36:S38" si="5">SUM(P36:P36,R36:R36)</f>
        <v>0</v>
      </c>
      <c r="T36" s="587">
        <f t="shared" si="4"/>
        <v>22098</v>
      </c>
      <c r="U36" s="587"/>
    </row>
    <row r="37" spans="1:23" s="167" customFormat="1" ht="27" customHeight="1" x14ac:dyDescent="0.35">
      <c r="A37" s="95">
        <v>23</v>
      </c>
      <c r="B37" s="183" t="s">
        <v>403</v>
      </c>
      <c r="C37" s="115">
        <v>1</v>
      </c>
      <c r="D37" s="115"/>
      <c r="E37" s="133" t="s">
        <v>822</v>
      </c>
      <c r="F37" s="94">
        <v>47</v>
      </c>
      <c r="G37" s="100">
        <v>13913</v>
      </c>
      <c r="H37" s="117"/>
      <c r="I37" s="118"/>
      <c r="J37" s="118">
        <v>5000</v>
      </c>
      <c r="K37" s="119">
        <f t="shared" si="2"/>
        <v>18913</v>
      </c>
      <c r="L37" s="120"/>
      <c r="M37" s="121"/>
      <c r="N37" s="121"/>
      <c r="O37" s="121"/>
      <c r="P37" s="98"/>
      <c r="Q37" s="131"/>
      <c r="R37" s="118"/>
      <c r="S37" s="123">
        <f t="shared" si="5"/>
        <v>0</v>
      </c>
      <c r="T37" s="587">
        <f t="shared" si="4"/>
        <v>18913</v>
      </c>
      <c r="U37" s="587"/>
    </row>
    <row r="38" spans="1:23" s="168" customFormat="1" ht="27" customHeight="1" x14ac:dyDescent="0.35">
      <c r="A38" s="95">
        <v>24</v>
      </c>
      <c r="B38" s="183" t="s">
        <v>404</v>
      </c>
      <c r="C38" s="115">
        <v>1</v>
      </c>
      <c r="D38" s="115"/>
      <c r="E38" s="133" t="s">
        <v>650</v>
      </c>
      <c r="F38" s="94">
        <v>326</v>
      </c>
      <c r="G38" s="100">
        <v>13598</v>
      </c>
      <c r="H38" s="124"/>
      <c r="I38" s="125"/>
      <c r="J38" s="118">
        <v>5000</v>
      </c>
      <c r="K38" s="119">
        <f t="shared" si="2"/>
        <v>18598</v>
      </c>
      <c r="L38" s="126"/>
      <c r="M38" s="127"/>
      <c r="N38" s="127"/>
      <c r="O38" s="127"/>
      <c r="P38" s="99"/>
      <c r="Q38" s="128"/>
      <c r="R38" s="125"/>
      <c r="S38" s="129">
        <f t="shared" si="5"/>
        <v>0</v>
      </c>
      <c r="T38" s="592">
        <f t="shared" si="4"/>
        <v>18598</v>
      </c>
      <c r="U38" s="592"/>
    </row>
    <row r="39" spans="1:23" s="1" customFormat="1" ht="9" customHeight="1" x14ac:dyDescent="0.3">
      <c r="A39" s="10"/>
      <c r="B39" s="41"/>
      <c r="C39" s="42"/>
      <c r="D39" s="42"/>
      <c r="E39" s="41"/>
      <c r="F39" s="42"/>
      <c r="G39" s="43"/>
      <c r="H39" s="44"/>
      <c r="I39" s="43"/>
      <c r="J39" s="43"/>
      <c r="K39" s="43"/>
      <c r="L39" s="6"/>
      <c r="N39" s="45"/>
      <c r="O39" s="45"/>
      <c r="P39" s="43"/>
      <c r="Q39" s="6"/>
      <c r="R39" s="46"/>
      <c r="S39" s="47"/>
      <c r="T39" s="593"/>
      <c r="U39" s="593"/>
      <c r="V39" s="6"/>
    </row>
    <row r="40" spans="1:23" s="1" customFormat="1" ht="24" customHeight="1" thickBot="1" x14ac:dyDescent="0.35">
      <c r="A40" s="10"/>
      <c r="B40" s="41"/>
      <c r="C40" s="48">
        <f>SUM(C15:C39)</f>
        <v>7</v>
      </c>
      <c r="D40" s="48">
        <f>SUM(D15:D39)</f>
        <v>17</v>
      </c>
      <c r="E40" s="41"/>
      <c r="F40" s="134" t="s">
        <v>35</v>
      </c>
      <c r="G40" s="104">
        <f>SUM(G15:G39)</f>
        <v>636894</v>
      </c>
      <c r="H40" s="104">
        <f t="shared" ref="H40:S40" si="6">SUM(H15:H39)</f>
        <v>0</v>
      </c>
      <c r="I40" s="104">
        <f t="shared" si="6"/>
        <v>0</v>
      </c>
      <c r="J40" s="78">
        <f t="shared" si="6"/>
        <v>120000</v>
      </c>
      <c r="K40" s="78">
        <f>SUM(K15:K39)</f>
        <v>756894</v>
      </c>
      <c r="L40" s="78">
        <f t="shared" si="6"/>
        <v>0</v>
      </c>
      <c r="M40" s="78">
        <f t="shared" si="6"/>
        <v>0</v>
      </c>
      <c r="N40" s="78">
        <f t="shared" si="6"/>
        <v>0</v>
      </c>
      <c r="O40" s="78">
        <f t="shared" si="6"/>
        <v>0</v>
      </c>
      <c r="P40" s="78">
        <f t="shared" si="6"/>
        <v>0</v>
      </c>
      <c r="Q40" s="78">
        <f t="shared" si="6"/>
        <v>0</v>
      </c>
      <c r="R40" s="78">
        <f t="shared" si="6"/>
        <v>0</v>
      </c>
      <c r="S40" s="78">
        <f t="shared" si="6"/>
        <v>0</v>
      </c>
      <c r="T40" s="594">
        <f>SUM(T15:U39)</f>
        <v>756894</v>
      </c>
      <c r="U40" s="594"/>
      <c r="V40" s="6"/>
    </row>
    <row r="41" spans="1:23" s="51" customFormat="1" ht="18.75" customHeight="1" thickTop="1" thickBot="1" x14ac:dyDescent="0.35">
      <c r="A41" s="22"/>
      <c r="B41" s="23"/>
      <c r="C41" s="23"/>
      <c r="D41" s="23"/>
      <c r="E41" s="23"/>
      <c r="F41" s="23"/>
      <c r="G41" s="49"/>
      <c r="H41" s="49"/>
      <c r="I41" s="49"/>
      <c r="J41" s="49"/>
      <c r="K41" s="49"/>
      <c r="L41" s="49"/>
      <c r="M41" s="50"/>
      <c r="N41" s="50"/>
      <c r="O41" s="50"/>
      <c r="P41" s="49"/>
      <c r="Q41" s="49"/>
      <c r="R41" s="49"/>
      <c r="S41" s="49"/>
      <c r="T41" s="49"/>
      <c r="U41" s="49"/>
      <c r="V41" s="23"/>
    </row>
    <row r="42" spans="1:23" s="1" customFormat="1" ht="20.25" customHeight="1" thickBot="1" x14ac:dyDescent="0.35">
      <c r="A42" s="9" t="s">
        <v>9</v>
      </c>
      <c r="B42" s="17" t="s">
        <v>17</v>
      </c>
      <c r="C42" s="17"/>
      <c r="D42" s="17"/>
      <c r="E42" s="6"/>
      <c r="F42" s="6"/>
      <c r="G42" s="9" t="s">
        <v>11</v>
      </c>
      <c r="H42" s="7" t="s">
        <v>27</v>
      </c>
      <c r="I42" s="7" t="s">
        <v>63</v>
      </c>
      <c r="K42" s="6"/>
      <c r="L42" s="6"/>
      <c r="M42" s="6"/>
      <c r="N42" s="6"/>
      <c r="O42" s="6"/>
      <c r="P42" s="6"/>
      <c r="Q42" s="9" t="s">
        <v>10</v>
      </c>
      <c r="R42" s="595" t="s">
        <v>68</v>
      </c>
      <c r="S42" s="595"/>
      <c r="T42" s="595"/>
      <c r="U42" s="595"/>
      <c r="V42" s="14"/>
    </row>
    <row r="43" spans="1:23" s="1" customFormat="1" ht="20.25" customHeight="1" x14ac:dyDescent="0.3">
      <c r="A43" s="77"/>
      <c r="B43" s="17"/>
      <c r="C43" s="17"/>
      <c r="D43" s="17"/>
      <c r="E43" s="6"/>
      <c r="F43" s="6"/>
      <c r="G43" s="77"/>
      <c r="H43" s="7"/>
      <c r="K43" s="6"/>
      <c r="L43" s="6"/>
      <c r="M43" s="6"/>
      <c r="N43" s="6"/>
      <c r="O43" s="6"/>
      <c r="P43" s="6"/>
      <c r="Q43" s="77"/>
      <c r="R43" s="75"/>
      <c r="S43" s="75"/>
      <c r="T43" s="75"/>
      <c r="U43" s="75"/>
      <c r="V43" s="14"/>
    </row>
    <row r="44" spans="1:23" s="1" customFormat="1" ht="20.25" customHeight="1" x14ac:dyDescent="0.3">
      <c r="A44" s="596" t="s">
        <v>71</v>
      </c>
      <c r="B44" s="596"/>
      <c r="C44" s="30"/>
      <c r="D44" s="30"/>
      <c r="E44" s="55"/>
      <c r="F44" s="7"/>
      <c r="G44" s="596" t="s">
        <v>45</v>
      </c>
      <c r="H44" s="596"/>
      <c r="I44" s="596"/>
      <c r="J44" s="596"/>
      <c r="K44" s="7"/>
      <c r="L44" s="55"/>
      <c r="M44" s="7"/>
      <c r="N44" s="7"/>
      <c r="O44" s="7"/>
      <c r="P44" s="7"/>
      <c r="Q44" s="596" t="s">
        <v>39</v>
      </c>
      <c r="R44" s="596"/>
      <c r="S44" s="596"/>
      <c r="T44" s="7"/>
      <c r="U44" s="55"/>
      <c r="V44" s="6"/>
    </row>
    <row r="45" spans="1:23" s="1" customFormat="1" ht="20.25" customHeight="1" x14ac:dyDescent="0.3">
      <c r="A45" s="597" t="s">
        <v>37</v>
      </c>
      <c r="B45" s="597"/>
      <c r="C45" s="75"/>
      <c r="D45" s="75"/>
      <c r="E45" s="31" t="s">
        <v>16</v>
      </c>
      <c r="F45" s="31"/>
      <c r="G45" s="597" t="s">
        <v>38</v>
      </c>
      <c r="H45" s="597"/>
      <c r="I45" s="597"/>
      <c r="J45" s="597"/>
      <c r="L45" s="31" t="s">
        <v>16</v>
      </c>
      <c r="M45" s="31"/>
      <c r="N45" s="31"/>
      <c r="O45" s="31"/>
      <c r="P45" s="8"/>
      <c r="Q45" s="598" t="s">
        <v>40</v>
      </c>
      <c r="R45" s="598"/>
      <c r="S45" s="598"/>
      <c r="T45" s="16"/>
      <c r="U45" s="31" t="s">
        <v>16</v>
      </c>
      <c r="V45" s="16"/>
    </row>
    <row r="46" spans="1:23" s="1" customFormat="1" ht="20.25" customHeight="1" x14ac:dyDescent="0.3">
      <c r="A46" s="597" t="s">
        <v>18</v>
      </c>
      <c r="B46" s="597"/>
      <c r="C46" s="75"/>
      <c r="D46" s="75"/>
      <c r="F46" s="8"/>
      <c r="G46" s="599" t="s">
        <v>19</v>
      </c>
      <c r="H46" s="599"/>
      <c r="I46" s="599"/>
      <c r="J46" s="599"/>
      <c r="Q46" s="598" t="s">
        <v>28</v>
      </c>
      <c r="R46" s="598"/>
      <c r="S46" s="598"/>
      <c r="T46" s="16"/>
      <c r="U46" s="16"/>
      <c r="V46" s="16"/>
    </row>
    <row r="47" spans="1:23" s="1" customFormat="1" ht="20.25" customHeight="1" thickBot="1" x14ac:dyDescent="0.3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T47" s="7"/>
      <c r="U47" s="6"/>
      <c r="V47" s="6"/>
      <c r="W47" s="600"/>
    </row>
    <row r="48" spans="1:23" s="1" customFormat="1" ht="18.75" customHeight="1" thickBot="1" x14ac:dyDescent="0.35">
      <c r="A48" s="9" t="s">
        <v>12</v>
      </c>
      <c r="B48" s="601" t="s">
        <v>29</v>
      </c>
      <c r="C48" s="601"/>
      <c r="D48" s="601"/>
      <c r="E48" s="601"/>
      <c r="F48" s="601"/>
      <c r="G48" s="9" t="s">
        <v>14</v>
      </c>
      <c r="H48" s="602" t="s">
        <v>67</v>
      </c>
      <c r="I48" s="602"/>
      <c r="J48" s="602"/>
      <c r="K48" s="602"/>
      <c r="L48" s="602"/>
      <c r="M48" s="79"/>
      <c r="N48" s="79"/>
      <c r="O48" s="79"/>
      <c r="Q48" s="9" t="s">
        <v>25</v>
      </c>
      <c r="T48" s="15"/>
      <c r="V48" s="6"/>
      <c r="W48" s="600"/>
    </row>
    <row r="49" spans="1:23" s="1" customFormat="1" ht="18.75" customHeight="1" x14ac:dyDescent="0.3">
      <c r="A49" s="6" t="s">
        <v>13</v>
      </c>
      <c r="B49" s="14"/>
      <c r="C49" s="14"/>
      <c r="D49" s="14"/>
      <c r="E49" s="14"/>
      <c r="F49" s="14"/>
      <c r="G49" s="14"/>
      <c r="H49" s="602"/>
      <c r="I49" s="602"/>
      <c r="J49" s="602"/>
      <c r="K49" s="602"/>
      <c r="L49" s="602"/>
      <c r="M49" s="79"/>
      <c r="N49" s="79"/>
      <c r="O49" s="79"/>
      <c r="T49" s="15"/>
      <c r="W49" s="600"/>
    </row>
    <row r="50" spans="1:23" s="1" customFormat="1" ht="15" customHeight="1" x14ac:dyDescent="0.3">
      <c r="A50" s="6"/>
      <c r="B50" s="7" t="s">
        <v>15</v>
      </c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S50" s="7" t="s">
        <v>22</v>
      </c>
      <c r="W50" s="600"/>
    </row>
    <row r="51" spans="1:23" s="1" customFormat="1" ht="16.5" customHeight="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S51" s="6" t="s">
        <v>23</v>
      </c>
      <c r="W51" s="600"/>
    </row>
    <row r="52" spans="1:23" s="1" customFormat="1" ht="15" customHeight="1" x14ac:dyDescent="0.3">
      <c r="A52" s="596" t="s">
        <v>41</v>
      </c>
      <c r="B52" s="596"/>
      <c r="C52" s="30"/>
      <c r="D52" s="30"/>
      <c r="E52" s="55"/>
      <c r="F52" s="7"/>
      <c r="G52" s="55"/>
      <c r="H52" s="55"/>
      <c r="I52" s="55"/>
      <c r="J52" s="13"/>
      <c r="L52" s="13"/>
      <c r="P52" s="7"/>
      <c r="Q52" s="7"/>
      <c r="R52" s="7"/>
      <c r="S52" s="7"/>
      <c r="V52" s="7"/>
      <c r="W52" s="600"/>
    </row>
    <row r="53" spans="1:23" s="1" customFormat="1" ht="15" customHeight="1" x14ac:dyDescent="0.3">
      <c r="A53" s="598" t="s">
        <v>42</v>
      </c>
      <c r="B53" s="598"/>
      <c r="C53" s="76"/>
      <c r="D53" s="76"/>
      <c r="E53" s="31" t="s">
        <v>16</v>
      </c>
      <c r="F53" s="31"/>
      <c r="G53" s="597" t="s">
        <v>20</v>
      </c>
      <c r="H53" s="597"/>
      <c r="I53" s="597"/>
      <c r="J53" s="597"/>
      <c r="L53" s="31" t="s">
        <v>16</v>
      </c>
      <c r="M53" s="31"/>
      <c r="N53" s="31"/>
      <c r="O53" s="31"/>
      <c r="P53" s="7"/>
      <c r="Q53" s="7"/>
      <c r="R53" s="7"/>
      <c r="V53" s="6"/>
      <c r="W53" s="4"/>
    </row>
    <row r="54" spans="1:23" s="1" customFormat="1" ht="15" customHeight="1" x14ac:dyDescent="0.3">
      <c r="A54" s="598" t="s">
        <v>30</v>
      </c>
      <c r="B54" s="598"/>
      <c r="C54" s="76"/>
      <c r="D54" s="76"/>
      <c r="E54" s="16"/>
      <c r="F54" s="7"/>
      <c r="G54" s="597" t="s">
        <v>21</v>
      </c>
      <c r="H54" s="597"/>
      <c r="I54" s="597"/>
      <c r="J54" s="597"/>
      <c r="P54" s="14"/>
      <c r="Q54" s="14"/>
      <c r="R54" s="14"/>
      <c r="S54" s="14"/>
      <c r="T54" s="7"/>
      <c r="U54" s="6"/>
      <c r="V54" s="6"/>
    </row>
    <row r="55" spans="1:23" x14ac:dyDescent="0.3">
      <c r="B55" s="5"/>
      <c r="C55" s="5"/>
      <c r="D55" s="5"/>
    </row>
  </sheetData>
  <mergeCells count="65">
    <mergeCell ref="A54:B54"/>
    <mergeCell ref="G54:J54"/>
    <mergeCell ref="W47:W52"/>
    <mergeCell ref="B48:F48"/>
    <mergeCell ref="H48:L49"/>
    <mergeCell ref="A52:B52"/>
    <mergeCell ref="A53:B53"/>
    <mergeCell ref="G53:J53"/>
    <mergeCell ref="A45:B45"/>
    <mergeCell ref="G45:J45"/>
    <mergeCell ref="Q45:S45"/>
    <mergeCell ref="A46:B46"/>
    <mergeCell ref="G46:J46"/>
    <mergeCell ref="Q46:S46"/>
    <mergeCell ref="T39:U39"/>
    <mergeCell ref="T40:U40"/>
    <mergeCell ref="R42:U42"/>
    <mergeCell ref="A44:B44"/>
    <mergeCell ref="G44:J44"/>
    <mergeCell ref="Q44:S44"/>
    <mergeCell ref="T36:U36"/>
    <mergeCell ref="T37:U37"/>
    <mergeCell ref="T38:U38"/>
    <mergeCell ref="T30:U30"/>
    <mergeCell ref="T31:U31"/>
    <mergeCell ref="T32:U32"/>
    <mergeCell ref="T33:U33"/>
    <mergeCell ref="T34:U34"/>
    <mergeCell ref="T35:U35"/>
    <mergeCell ref="T29:U29"/>
    <mergeCell ref="T17:U17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19:U19"/>
    <mergeCell ref="T12:U14"/>
    <mergeCell ref="V12:V14"/>
    <mergeCell ref="G13:G14"/>
    <mergeCell ref="H13:H14"/>
    <mergeCell ref="I13:I14"/>
    <mergeCell ref="J13:J14"/>
    <mergeCell ref="K13:K14"/>
    <mergeCell ref="L12:S14"/>
    <mergeCell ref="T15:U15"/>
    <mergeCell ref="T16:U16"/>
    <mergeCell ref="T18:U18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7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78"/>
  <sheetViews>
    <sheetView view="pageBreakPreview" topLeftCell="A13" zoomScale="85" zoomScaleNormal="85" zoomScaleSheetLayoutView="85" workbookViewId="0">
      <pane xSplit="2" topLeftCell="T1" activePane="topRight" state="frozen"/>
      <selection pane="topRight" activeCell="X14" sqref="X14"/>
    </sheetView>
  </sheetViews>
  <sheetFormatPr defaultRowHeight="15.6" x14ac:dyDescent="0.3"/>
  <cols>
    <col min="1" max="1" width="5.5" customWidth="1"/>
    <col min="2" max="2" width="35" customWidth="1"/>
    <col min="3" max="4" width="3.3984375" customWidth="1"/>
    <col min="5" max="5" width="25.8984375" customWidth="1"/>
    <col min="6" max="6" width="11.69921875" customWidth="1"/>
    <col min="7" max="7" width="17.8984375" customWidth="1"/>
    <col min="8" max="8" width="19" customWidth="1"/>
    <col min="9" max="9" width="11.3984375" hidden="1" customWidth="1"/>
    <col min="10" max="10" width="17.8984375" customWidth="1"/>
    <col min="11" max="11" width="18.199218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4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615" t="s">
        <v>62</v>
      </c>
      <c r="J13" s="577" t="s">
        <v>4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616"/>
      <c r="J14" s="578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4" customFormat="1" ht="30.75" customHeight="1" x14ac:dyDescent="0.3">
      <c r="A15" s="95">
        <v>1</v>
      </c>
      <c r="B15" s="139" t="s">
        <v>163</v>
      </c>
      <c r="C15" s="144">
        <v>1</v>
      </c>
      <c r="D15" s="144"/>
      <c r="E15" s="93" t="s">
        <v>650</v>
      </c>
      <c r="F15" s="94">
        <v>513</v>
      </c>
      <c r="G15" s="100">
        <v>13598</v>
      </c>
      <c r="H15" s="118">
        <v>5000</v>
      </c>
      <c r="I15" s="118"/>
      <c r="J15" s="118">
        <f>G15+H15</f>
        <v>18598</v>
      </c>
      <c r="K15" s="119">
        <f>G15+J15</f>
        <v>32196</v>
      </c>
      <c r="L15" s="120"/>
      <c r="M15" s="121"/>
      <c r="N15" s="121"/>
      <c r="O15" s="121"/>
      <c r="P15" s="98"/>
      <c r="Q15" s="122"/>
      <c r="R15" s="118"/>
      <c r="S15" s="163">
        <f t="shared" ref="S15" si="0">SUM(P15:P15,R15:R15)</f>
        <v>0</v>
      </c>
      <c r="T15" s="730">
        <f>J15-S15</f>
        <v>18598</v>
      </c>
      <c r="U15" s="730"/>
    </row>
    <row r="16" spans="1:23" s="168" customFormat="1" ht="30.75" customHeight="1" x14ac:dyDescent="0.35">
      <c r="A16" s="95">
        <v>2</v>
      </c>
      <c r="B16" s="139" t="s">
        <v>164</v>
      </c>
      <c r="C16" s="265"/>
      <c r="D16" s="265">
        <v>1</v>
      </c>
      <c r="E16" s="266" t="s">
        <v>713</v>
      </c>
      <c r="F16" s="206">
        <v>1052</v>
      </c>
      <c r="G16" s="100">
        <v>15189</v>
      </c>
      <c r="H16" s="118">
        <v>5000</v>
      </c>
      <c r="I16" s="267"/>
      <c r="J16" s="118">
        <f>G16+H16</f>
        <v>20189</v>
      </c>
      <c r="K16" s="119">
        <f>J16</f>
        <v>20189</v>
      </c>
      <c r="L16" s="176"/>
      <c r="M16" s="127"/>
      <c r="N16" s="127"/>
      <c r="O16" s="127"/>
      <c r="P16" s="99"/>
      <c r="Q16" s="177"/>
      <c r="R16" s="125"/>
      <c r="S16" s="129">
        <f>SUM(P16:P16,R16:R16)</f>
        <v>0</v>
      </c>
      <c r="T16" s="730">
        <f t="shared" ref="T16:T30" si="1">J16-S16</f>
        <v>20189</v>
      </c>
      <c r="U16" s="730"/>
    </row>
    <row r="17" spans="1:22" s="166" customFormat="1" ht="30.75" customHeight="1" x14ac:dyDescent="0.3">
      <c r="A17" s="95">
        <v>3</v>
      </c>
      <c r="B17" s="139" t="s">
        <v>165</v>
      </c>
      <c r="C17" s="144">
        <v>1</v>
      </c>
      <c r="D17" s="144"/>
      <c r="E17" s="93" t="s">
        <v>714</v>
      </c>
      <c r="F17" s="94">
        <v>211</v>
      </c>
      <c r="G17" s="100">
        <v>30029</v>
      </c>
      <c r="H17" s="118">
        <v>5000</v>
      </c>
      <c r="I17" s="125"/>
      <c r="J17" s="118">
        <f t="shared" ref="J17:J30" si="2">G17+H17</f>
        <v>35029</v>
      </c>
      <c r="K17" s="119">
        <f t="shared" ref="K17:K21" si="3">G17+J17</f>
        <v>65058</v>
      </c>
      <c r="L17" s="126"/>
      <c r="M17" s="127"/>
      <c r="N17" s="127"/>
      <c r="O17" s="127"/>
      <c r="P17" s="99"/>
      <c r="Q17" s="128"/>
      <c r="R17" s="125"/>
      <c r="S17" s="165">
        <f>SUM(P17:P17,R17:R17)</f>
        <v>0</v>
      </c>
      <c r="T17" s="730">
        <f t="shared" si="1"/>
        <v>35029</v>
      </c>
      <c r="U17" s="730"/>
    </row>
    <row r="18" spans="1:22" s="167" customFormat="1" ht="30.75" customHeight="1" x14ac:dyDescent="0.35">
      <c r="A18" s="95">
        <v>4</v>
      </c>
      <c r="B18" s="139" t="s">
        <v>166</v>
      </c>
      <c r="C18" s="265"/>
      <c r="D18" s="265">
        <v>1</v>
      </c>
      <c r="E18" s="266" t="s">
        <v>713</v>
      </c>
      <c r="F18" s="206">
        <v>1658</v>
      </c>
      <c r="G18" s="100">
        <v>15189</v>
      </c>
      <c r="H18" s="118">
        <v>5000</v>
      </c>
      <c r="I18" s="267"/>
      <c r="J18" s="118">
        <f t="shared" si="2"/>
        <v>20189</v>
      </c>
      <c r="K18" s="119">
        <f>J18</f>
        <v>20189</v>
      </c>
      <c r="L18" s="174"/>
      <c r="M18" s="121"/>
      <c r="N18" s="121"/>
      <c r="O18" s="121"/>
      <c r="P18" s="98"/>
      <c r="Q18" s="179"/>
      <c r="R18" s="118"/>
      <c r="S18" s="123">
        <f>SUM(P18:P18,R18:R18)</f>
        <v>0</v>
      </c>
      <c r="T18" s="730">
        <f t="shared" si="1"/>
        <v>20189</v>
      </c>
      <c r="U18" s="730"/>
    </row>
    <row r="19" spans="1:22" s="164" customFormat="1" ht="30.75" customHeight="1" x14ac:dyDescent="0.3">
      <c r="A19" s="95">
        <v>5</v>
      </c>
      <c r="B19" s="139" t="s">
        <v>167</v>
      </c>
      <c r="C19" s="144"/>
      <c r="D19" s="144">
        <v>1</v>
      </c>
      <c r="E19" s="93" t="s">
        <v>715</v>
      </c>
      <c r="F19" s="94">
        <v>51</v>
      </c>
      <c r="G19" s="101">
        <v>42529</v>
      </c>
      <c r="H19" s="118">
        <v>5000</v>
      </c>
      <c r="I19" s="118"/>
      <c r="J19" s="118">
        <f t="shared" si="2"/>
        <v>47529</v>
      </c>
      <c r="K19" s="119">
        <f t="shared" si="3"/>
        <v>90058</v>
      </c>
      <c r="L19" s="120"/>
      <c r="M19" s="121"/>
      <c r="N19" s="121"/>
      <c r="O19" s="121"/>
      <c r="P19" s="98"/>
      <c r="Q19" s="122"/>
      <c r="R19" s="118"/>
      <c r="S19" s="163">
        <f t="shared" ref="S19:S21" si="4">SUM(P19:P19,R19:R19)</f>
        <v>0</v>
      </c>
      <c r="T19" s="730">
        <f t="shared" si="1"/>
        <v>47529</v>
      </c>
      <c r="U19" s="730"/>
    </row>
    <row r="20" spans="1:22" s="166" customFormat="1" ht="30.75" customHeight="1" x14ac:dyDescent="0.3">
      <c r="A20" s="95">
        <v>6</v>
      </c>
      <c r="B20" s="140" t="s">
        <v>168</v>
      </c>
      <c r="C20" s="132"/>
      <c r="D20" s="132">
        <v>1</v>
      </c>
      <c r="E20" s="93" t="s">
        <v>700</v>
      </c>
      <c r="F20" s="94">
        <v>528</v>
      </c>
      <c r="G20" s="101">
        <v>29089</v>
      </c>
      <c r="H20" s="118">
        <v>5000</v>
      </c>
      <c r="I20" s="125"/>
      <c r="J20" s="118">
        <f t="shared" si="2"/>
        <v>34089</v>
      </c>
      <c r="K20" s="119">
        <f t="shared" si="3"/>
        <v>63178</v>
      </c>
      <c r="L20" s="126"/>
      <c r="M20" s="127"/>
      <c r="N20" s="127"/>
      <c r="O20" s="127"/>
      <c r="P20" s="99"/>
      <c r="Q20" s="128"/>
      <c r="R20" s="125"/>
      <c r="S20" s="165">
        <f t="shared" si="4"/>
        <v>0</v>
      </c>
      <c r="T20" s="730">
        <f t="shared" si="1"/>
        <v>34089</v>
      </c>
      <c r="U20" s="730"/>
    </row>
    <row r="21" spans="1:22" s="164" customFormat="1" ht="30.75" customHeight="1" x14ac:dyDescent="0.3">
      <c r="A21" s="95">
        <v>7</v>
      </c>
      <c r="B21" s="120" t="s">
        <v>169</v>
      </c>
      <c r="C21" s="144"/>
      <c r="D21" s="144">
        <v>1</v>
      </c>
      <c r="E21" s="93" t="s">
        <v>663</v>
      </c>
      <c r="F21" s="94">
        <v>1129</v>
      </c>
      <c r="G21" s="101">
        <v>15189</v>
      </c>
      <c r="H21" s="118">
        <v>5000</v>
      </c>
      <c r="I21" s="118"/>
      <c r="J21" s="118">
        <f t="shared" si="2"/>
        <v>20189</v>
      </c>
      <c r="K21" s="119">
        <f t="shared" si="3"/>
        <v>35378</v>
      </c>
      <c r="L21" s="120"/>
      <c r="M21" s="121"/>
      <c r="N21" s="121"/>
      <c r="O21" s="121"/>
      <c r="P21" s="98"/>
      <c r="Q21" s="122"/>
      <c r="R21" s="118"/>
      <c r="S21" s="163">
        <f t="shared" si="4"/>
        <v>0</v>
      </c>
      <c r="T21" s="730">
        <f t="shared" si="1"/>
        <v>20189</v>
      </c>
      <c r="U21" s="730"/>
    </row>
    <row r="22" spans="1:22" s="164" customFormat="1" ht="30.75" customHeight="1" x14ac:dyDescent="0.3">
      <c r="A22" s="95">
        <v>8</v>
      </c>
      <c r="B22" s="139" t="s">
        <v>170</v>
      </c>
      <c r="C22" s="144"/>
      <c r="D22" s="144">
        <v>1</v>
      </c>
      <c r="E22" s="93" t="s">
        <v>716</v>
      </c>
      <c r="F22" s="94">
        <v>132</v>
      </c>
      <c r="G22" s="101">
        <v>20138</v>
      </c>
      <c r="H22" s="118">
        <v>5000</v>
      </c>
      <c r="I22" s="118"/>
      <c r="J22" s="118">
        <f t="shared" si="2"/>
        <v>25138</v>
      </c>
      <c r="K22" s="119">
        <f>G22+J22</f>
        <v>45276</v>
      </c>
      <c r="L22" s="120"/>
      <c r="M22" s="121"/>
      <c r="N22" s="121"/>
      <c r="O22" s="121"/>
      <c r="P22" s="98"/>
      <c r="Q22" s="122"/>
      <c r="R22" s="118"/>
      <c r="S22" s="163">
        <f>SUM(P22:P22,R22:R22)</f>
        <v>0</v>
      </c>
      <c r="T22" s="730">
        <f t="shared" si="1"/>
        <v>25138</v>
      </c>
      <c r="U22" s="730"/>
    </row>
    <row r="23" spans="1:22" s="164" customFormat="1" ht="30.75" customHeight="1" x14ac:dyDescent="0.3">
      <c r="A23" s="95">
        <v>9</v>
      </c>
      <c r="B23" s="139" t="s">
        <v>171</v>
      </c>
      <c r="C23" s="144"/>
      <c r="D23" s="144">
        <v>1</v>
      </c>
      <c r="E23" s="93" t="s">
        <v>717</v>
      </c>
      <c r="F23" s="94">
        <v>318</v>
      </c>
      <c r="G23" s="100">
        <v>17253</v>
      </c>
      <c r="H23" s="118">
        <v>5000</v>
      </c>
      <c r="I23" s="118"/>
      <c r="J23" s="118">
        <f t="shared" si="2"/>
        <v>22253</v>
      </c>
      <c r="K23" s="119">
        <f t="shared" ref="K23:K29" si="5">G23+J23</f>
        <v>39506</v>
      </c>
      <c r="L23" s="120"/>
      <c r="M23" s="121"/>
      <c r="N23" s="121"/>
      <c r="O23" s="121"/>
      <c r="P23" s="98"/>
      <c r="Q23" s="131"/>
      <c r="R23" s="118"/>
      <c r="S23" s="163">
        <f>SUM(P23:P23,R23:R23)</f>
        <v>0</v>
      </c>
      <c r="T23" s="730">
        <f t="shared" si="1"/>
        <v>22253</v>
      </c>
      <c r="U23" s="730"/>
    </row>
    <row r="24" spans="1:22" s="164" customFormat="1" ht="30.75" customHeight="1" x14ac:dyDescent="0.3">
      <c r="A24" s="95">
        <v>10</v>
      </c>
      <c r="B24" s="140" t="s">
        <v>172</v>
      </c>
      <c r="C24" s="132"/>
      <c r="D24" s="132">
        <v>1</v>
      </c>
      <c r="E24" s="93" t="s">
        <v>663</v>
      </c>
      <c r="F24" s="94">
        <v>2041</v>
      </c>
      <c r="G24" s="101">
        <v>15189</v>
      </c>
      <c r="H24" s="118">
        <v>5000</v>
      </c>
      <c r="I24" s="118"/>
      <c r="J24" s="118">
        <f t="shared" si="2"/>
        <v>20189</v>
      </c>
      <c r="K24" s="119">
        <f>G24+J24</f>
        <v>35378</v>
      </c>
      <c r="L24" s="120"/>
      <c r="M24" s="121"/>
      <c r="N24" s="121"/>
      <c r="O24" s="121"/>
      <c r="P24" s="98"/>
      <c r="Q24" s="122"/>
      <c r="R24" s="118"/>
      <c r="S24" s="163">
        <f>SUM(P24:P24,R24:R24)</f>
        <v>0</v>
      </c>
      <c r="T24" s="730">
        <f t="shared" si="1"/>
        <v>20189</v>
      </c>
      <c r="U24" s="730"/>
    </row>
    <row r="25" spans="1:22" s="164" customFormat="1" ht="30.75" customHeight="1" x14ac:dyDescent="0.3">
      <c r="A25" s="95">
        <v>11</v>
      </c>
      <c r="B25" s="139" t="s">
        <v>173</v>
      </c>
      <c r="C25" s="144"/>
      <c r="D25" s="144">
        <v>1</v>
      </c>
      <c r="E25" s="93" t="s">
        <v>702</v>
      </c>
      <c r="F25" s="94">
        <v>61</v>
      </c>
      <c r="G25" s="101">
        <v>42529</v>
      </c>
      <c r="H25" s="118">
        <v>5000</v>
      </c>
      <c r="I25" s="118"/>
      <c r="J25" s="118">
        <f t="shared" si="2"/>
        <v>47529</v>
      </c>
      <c r="K25" s="119">
        <f t="shared" si="5"/>
        <v>90058</v>
      </c>
      <c r="L25" s="120"/>
      <c r="M25" s="121"/>
      <c r="N25" s="121"/>
      <c r="O25" s="121"/>
      <c r="P25" s="98"/>
      <c r="Q25" s="131"/>
      <c r="R25" s="118"/>
      <c r="S25" s="163">
        <f t="shared" ref="S25:S26" si="6">SUM(P25:P25,R25:R25)</f>
        <v>0</v>
      </c>
      <c r="T25" s="730">
        <f t="shared" si="1"/>
        <v>47529</v>
      </c>
      <c r="U25" s="730"/>
    </row>
    <row r="26" spans="1:22" s="166" customFormat="1" ht="30.75" customHeight="1" x14ac:dyDescent="0.3">
      <c r="A26" s="95">
        <v>12</v>
      </c>
      <c r="B26" s="139" t="s">
        <v>174</v>
      </c>
      <c r="C26" s="144"/>
      <c r="D26" s="144">
        <v>1</v>
      </c>
      <c r="E26" s="93" t="s">
        <v>669</v>
      </c>
      <c r="F26" s="94">
        <v>176</v>
      </c>
      <c r="G26" s="101">
        <v>13598</v>
      </c>
      <c r="H26" s="118">
        <v>5000</v>
      </c>
      <c r="I26" s="125"/>
      <c r="J26" s="118">
        <f t="shared" si="2"/>
        <v>18598</v>
      </c>
      <c r="K26" s="119">
        <f t="shared" si="5"/>
        <v>32196</v>
      </c>
      <c r="L26" s="126"/>
      <c r="M26" s="127"/>
      <c r="N26" s="127"/>
      <c r="O26" s="127"/>
      <c r="P26" s="99"/>
      <c r="Q26" s="128"/>
      <c r="R26" s="125"/>
      <c r="S26" s="165">
        <f t="shared" si="6"/>
        <v>0</v>
      </c>
      <c r="T26" s="730">
        <f t="shared" si="1"/>
        <v>18598</v>
      </c>
      <c r="U26" s="730"/>
    </row>
    <row r="27" spans="1:22" s="166" customFormat="1" ht="30.75" customHeight="1" x14ac:dyDescent="0.3">
      <c r="A27" s="95">
        <v>13</v>
      </c>
      <c r="B27" s="139" t="s">
        <v>175</v>
      </c>
      <c r="C27" s="144">
        <v>1</v>
      </c>
      <c r="D27" s="144"/>
      <c r="E27" s="93" t="s">
        <v>662</v>
      </c>
      <c r="F27" s="94">
        <v>1871</v>
      </c>
      <c r="G27" s="100">
        <v>22895</v>
      </c>
      <c r="H27" s="118">
        <v>5000</v>
      </c>
      <c r="I27" s="125"/>
      <c r="J27" s="118">
        <f t="shared" si="2"/>
        <v>27895</v>
      </c>
      <c r="K27" s="119">
        <f t="shared" si="5"/>
        <v>50790</v>
      </c>
      <c r="L27" s="126"/>
      <c r="M27" s="127"/>
      <c r="N27" s="127"/>
      <c r="O27" s="127"/>
      <c r="P27" s="99"/>
      <c r="Q27" s="128"/>
      <c r="R27" s="125"/>
      <c r="S27" s="165">
        <f>SUM(P27:P27,R27:R27)</f>
        <v>0</v>
      </c>
      <c r="T27" s="730">
        <f t="shared" si="1"/>
        <v>27895</v>
      </c>
      <c r="U27" s="730"/>
    </row>
    <row r="28" spans="1:22" s="164" customFormat="1" ht="30.75" customHeight="1" x14ac:dyDescent="0.3">
      <c r="A28" s="95">
        <v>14</v>
      </c>
      <c r="B28" s="140" t="s">
        <v>176</v>
      </c>
      <c r="C28" s="144"/>
      <c r="D28" s="144">
        <v>1</v>
      </c>
      <c r="E28" s="93" t="s">
        <v>673</v>
      </c>
      <c r="F28" s="94">
        <v>118</v>
      </c>
      <c r="G28" s="100">
        <v>70610</v>
      </c>
      <c r="H28" s="118">
        <v>5000</v>
      </c>
      <c r="I28" s="118"/>
      <c r="J28" s="118">
        <f t="shared" si="2"/>
        <v>75610</v>
      </c>
      <c r="K28" s="119">
        <f t="shared" si="5"/>
        <v>146220</v>
      </c>
      <c r="L28" s="120"/>
      <c r="M28" s="121"/>
      <c r="N28" s="121"/>
      <c r="O28" s="121"/>
      <c r="P28" s="98"/>
      <c r="Q28" s="131"/>
      <c r="R28" s="118"/>
      <c r="S28" s="163">
        <f t="shared" ref="S28:S29" si="7">SUM(P28:P28,R28:R28)</f>
        <v>0</v>
      </c>
      <c r="T28" s="730">
        <f t="shared" si="1"/>
        <v>75610</v>
      </c>
      <c r="U28" s="730"/>
    </row>
    <row r="29" spans="1:22" s="520" customFormat="1" ht="30.75" customHeight="1" x14ac:dyDescent="0.3">
      <c r="A29" s="95">
        <v>15</v>
      </c>
      <c r="B29" s="510" t="s">
        <v>177</v>
      </c>
      <c r="C29" s="511"/>
      <c r="D29" s="511">
        <v>1</v>
      </c>
      <c r="E29" s="498" t="s">
        <v>669</v>
      </c>
      <c r="F29" s="512">
        <v>35</v>
      </c>
      <c r="G29" s="513">
        <v>14236</v>
      </c>
      <c r="H29" s="414">
        <v>5000</v>
      </c>
      <c r="I29" s="514"/>
      <c r="J29" s="414">
        <f t="shared" si="2"/>
        <v>19236</v>
      </c>
      <c r="K29" s="515">
        <f t="shared" si="5"/>
        <v>33472</v>
      </c>
      <c r="L29" s="516"/>
      <c r="M29" s="127"/>
      <c r="N29" s="127"/>
      <c r="O29" s="127"/>
      <c r="P29" s="517"/>
      <c r="Q29" s="518"/>
      <c r="R29" s="514"/>
      <c r="S29" s="519">
        <f t="shared" si="7"/>
        <v>0</v>
      </c>
      <c r="T29" s="729">
        <f t="shared" si="1"/>
        <v>19236</v>
      </c>
      <c r="U29" s="729"/>
    </row>
    <row r="30" spans="1:22" s="166" customFormat="1" ht="30.75" customHeight="1" x14ac:dyDescent="0.3">
      <c r="A30" s="95">
        <v>16</v>
      </c>
      <c r="B30" s="139" t="s">
        <v>178</v>
      </c>
      <c r="C30" s="144"/>
      <c r="D30" s="144">
        <v>1</v>
      </c>
      <c r="E30" s="93" t="s">
        <v>673</v>
      </c>
      <c r="F30" s="94">
        <v>39</v>
      </c>
      <c r="G30" s="100">
        <v>90709</v>
      </c>
      <c r="H30" s="118">
        <v>5000</v>
      </c>
      <c r="I30" s="125"/>
      <c r="J30" s="118">
        <f t="shared" si="2"/>
        <v>95709</v>
      </c>
      <c r="K30" s="119">
        <f t="shared" ref="K30" si="8">G30+J30</f>
        <v>186418</v>
      </c>
      <c r="L30" s="126"/>
      <c r="M30" s="127"/>
      <c r="N30" s="127"/>
      <c r="O30" s="127"/>
      <c r="P30" s="99"/>
      <c r="Q30" s="128"/>
      <c r="R30" s="125"/>
      <c r="S30" s="165">
        <f>SUM(P30:P30,R30:R30)</f>
        <v>0</v>
      </c>
      <c r="T30" s="730">
        <f t="shared" si="1"/>
        <v>95709</v>
      </c>
      <c r="U30" s="730"/>
    </row>
    <row r="31" spans="1:22" s="1" customFormat="1" ht="9" customHeight="1" x14ac:dyDescent="0.3">
      <c r="A31" s="10"/>
      <c r="B31" s="41"/>
      <c r="C31" s="42"/>
      <c r="D31" s="42"/>
      <c r="E31" s="41"/>
      <c r="F31" s="42"/>
      <c r="G31" s="43"/>
      <c r="H31" s="44"/>
      <c r="I31" s="43"/>
      <c r="J31" s="43"/>
      <c r="K31" s="43"/>
      <c r="L31" s="6"/>
      <c r="N31" s="45"/>
      <c r="O31" s="45"/>
      <c r="P31" s="43"/>
      <c r="Q31" s="6"/>
      <c r="R31" s="46"/>
      <c r="S31" s="47"/>
      <c r="T31" s="593"/>
      <c r="U31" s="593"/>
      <c r="V31" s="6"/>
    </row>
    <row r="32" spans="1:22" s="1" customFormat="1" ht="24" customHeight="1" thickBot="1" x14ac:dyDescent="0.35">
      <c r="A32" s="10"/>
      <c r="B32" s="41"/>
      <c r="C32" s="48">
        <f>SUM(C16:C30)</f>
        <v>2</v>
      </c>
      <c r="D32" s="48">
        <f>SUM(D16:D30)</f>
        <v>13</v>
      </c>
      <c r="E32" s="41"/>
      <c r="F32" s="134" t="s">
        <v>35</v>
      </c>
      <c r="G32" s="169">
        <f>SUM(G15:G31)</f>
        <v>467969</v>
      </c>
      <c r="H32" s="408">
        <f t="shared" ref="H32:K32" si="9">SUM(H15:H31)</f>
        <v>80000</v>
      </c>
      <c r="I32" s="408">
        <f t="shared" si="9"/>
        <v>0</v>
      </c>
      <c r="J32" s="408">
        <f t="shared" si="9"/>
        <v>547969</v>
      </c>
      <c r="K32" s="408">
        <f t="shared" si="9"/>
        <v>985560</v>
      </c>
      <c r="L32" s="169">
        <f t="shared" ref="L32:S32" si="10">SUM(L16:L31)</f>
        <v>0</v>
      </c>
      <c r="M32" s="169">
        <f t="shared" si="10"/>
        <v>0</v>
      </c>
      <c r="N32" s="169">
        <f t="shared" si="10"/>
        <v>0</v>
      </c>
      <c r="O32" s="169">
        <f t="shared" si="10"/>
        <v>0</v>
      </c>
      <c r="P32" s="169">
        <f t="shared" si="10"/>
        <v>0</v>
      </c>
      <c r="Q32" s="169">
        <f t="shared" si="10"/>
        <v>0</v>
      </c>
      <c r="R32" s="169">
        <f t="shared" si="10"/>
        <v>0</v>
      </c>
      <c r="S32" s="169">
        <f t="shared" si="10"/>
        <v>0</v>
      </c>
      <c r="T32" s="731">
        <f>SUM(T15:U31)</f>
        <v>547969</v>
      </c>
      <c r="U32" s="731"/>
      <c r="V32" s="6"/>
    </row>
    <row r="33" spans="1:23" s="51" customFormat="1" ht="9" customHeight="1" thickTop="1" thickBot="1" x14ac:dyDescent="0.35">
      <c r="A33" s="22"/>
      <c r="B33" s="23"/>
      <c r="C33" s="23"/>
      <c r="D33" s="23"/>
      <c r="E33" s="23"/>
      <c r="F33" s="23"/>
      <c r="G33" s="49"/>
      <c r="H33" s="49"/>
      <c r="I33" s="49"/>
      <c r="J33" s="49"/>
      <c r="K33" s="49"/>
      <c r="L33" s="49"/>
      <c r="M33" s="50"/>
      <c r="N33" s="50"/>
      <c r="O33" s="50"/>
      <c r="P33" s="49"/>
      <c r="Q33" s="49"/>
      <c r="R33" s="49"/>
      <c r="S33" s="49"/>
      <c r="T33" s="49"/>
      <c r="U33" s="49"/>
      <c r="V33" s="23"/>
    </row>
    <row r="34" spans="1:23" s="1" customFormat="1" ht="20.25" customHeight="1" thickBot="1" x14ac:dyDescent="0.35">
      <c r="A34" s="9" t="s">
        <v>9</v>
      </c>
      <c r="B34" s="17" t="s">
        <v>17</v>
      </c>
      <c r="C34" s="17"/>
      <c r="D34" s="17"/>
      <c r="E34" s="6"/>
      <c r="F34" s="6"/>
      <c r="G34" s="9" t="s">
        <v>11</v>
      </c>
      <c r="H34" s="7" t="s">
        <v>27</v>
      </c>
      <c r="I34" s="7" t="s">
        <v>63</v>
      </c>
      <c r="K34" s="6"/>
      <c r="L34" s="6"/>
      <c r="M34" s="6"/>
      <c r="N34" s="6"/>
      <c r="O34" s="6"/>
      <c r="P34" s="6"/>
      <c r="Q34" s="9" t="s">
        <v>10</v>
      </c>
      <c r="R34" s="595" t="s">
        <v>68</v>
      </c>
      <c r="S34" s="595"/>
      <c r="T34" s="595"/>
      <c r="U34" s="595"/>
      <c r="V34" s="14"/>
    </row>
    <row r="35" spans="1:23" s="1" customFormat="1" ht="20.25" customHeight="1" x14ac:dyDescent="0.3">
      <c r="A35" s="77"/>
      <c r="B35" s="17"/>
      <c r="C35" s="17"/>
      <c r="D35" s="17"/>
      <c r="E35" s="6"/>
      <c r="F35" s="6"/>
      <c r="G35" s="77"/>
      <c r="H35" s="7"/>
      <c r="K35" s="6"/>
      <c r="L35" s="6"/>
      <c r="M35" s="6"/>
      <c r="N35" s="6"/>
      <c r="O35" s="6"/>
      <c r="P35" s="6"/>
      <c r="Q35" s="77"/>
      <c r="R35" s="75"/>
      <c r="S35" s="75"/>
      <c r="T35" s="75"/>
      <c r="U35" s="75"/>
      <c r="V35" s="14"/>
    </row>
    <row r="36" spans="1:23" s="1" customFormat="1" ht="20.25" customHeight="1" x14ac:dyDescent="0.3">
      <c r="A36" s="596" t="s">
        <v>71</v>
      </c>
      <c r="B36" s="596"/>
      <c r="C36" s="30"/>
      <c r="D36" s="30"/>
      <c r="E36" s="55"/>
      <c r="F36" s="7"/>
      <c r="G36" s="596" t="s">
        <v>45</v>
      </c>
      <c r="H36" s="596"/>
      <c r="I36" s="596"/>
      <c r="J36" s="596"/>
      <c r="K36" s="7"/>
      <c r="L36" s="55"/>
      <c r="M36" s="7"/>
      <c r="N36" s="7"/>
      <c r="O36" s="7"/>
      <c r="P36" s="7"/>
      <c r="Q36" s="596" t="s">
        <v>39</v>
      </c>
      <c r="R36" s="596"/>
      <c r="S36" s="596"/>
      <c r="T36" s="7"/>
      <c r="U36" s="55"/>
      <c r="V36" s="6"/>
    </row>
    <row r="37" spans="1:23" s="1" customFormat="1" ht="20.25" customHeight="1" x14ac:dyDescent="0.3">
      <c r="A37" s="597" t="s">
        <v>37</v>
      </c>
      <c r="B37" s="597"/>
      <c r="C37" s="75"/>
      <c r="D37" s="75"/>
      <c r="E37" s="31" t="s">
        <v>16</v>
      </c>
      <c r="F37" s="31"/>
      <c r="G37" s="597" t="s">
        <v>38</v>
      </c>
      <c r="H37" s="597"/>
      <c r="I37" s="597"/>
      <c r="J37" s="597"/>
      <c r="L37" s="31" t="s">
        <v>16</v>
      </c>
      <c r="M37" s="31"/>
      <c r="N37" s="31"/>
      <c r="O37" s="31"/>
      <c r="P37" s="8"/>
      <c r="Q37" s="598" t="s">
        <v>40</v>
      </c>
      <c r="R37" s="598"/>
      <c r="S37" s="598"/>
      <c r="T37" s="16"/>
      <c r="U37" s="31" t="s">
        <v>16</v>
      </c>
      <c r="V37" s="16"/>
    </row>
    <row r="38" spans="1:23" s="1" customFormat="1" ht="20.25" customHeight="1" x14ac:dyDescent="0.3">
      <c r="A38" s="597" t="s">
        <v>18</v>
      </c>
      <c r="B38" s="597"/>
      <c r="C38" s="75"/>
      <c r="D38" s="75"/>
      <c r="F38" s="8"/>
      <c r="G38" s="599" t="s">
        <v>19</v>
      </c>
      <c r="H38" s="599"/>
      <c r="I38" s="599"/>
      <c r="J38" s="599"/>
      <c r="Q38" s="598" t="s">
        <v>28</v>
      </c>
      <c r="R38" s="598"/>
      <c r="S38" s="598"/>
      <c r="T38" s="16"/>
      <c r="U38" s="16"/>
      <c r="V38" s="16"/>
    </row>
    <row r="39" spans="1:23" s="1" customFormat="1" ht="20.25" customHeight="1" thickBot="1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T39" s="7"/>
      <c r="U39" s="6"/>
      <c r="V39" s="6"/>
      <c r="W39" s="600"/>
    </row>
    <row r="40" spans="1:23" s="1" customFormat="1" ht="18.75" customHeight="1" thickBot="1" x14ac:dyDescent="0.35">
      <c r="A40" s="9" t="s">
        <v>12</v>
      </c>
      <c r="B40" s="601" t="s">
        <v>29</v>
      </c>
      <c r="C40" s="601"/>
      <c r="D40" s="601"/>
      <c r="E40" s="601"/>
      <c r="F40" s="601"/>
      <c r="G40" s="9" t="s">
        <v>14</v>
      </c>
      <c r="H40" s="602" t="s">
        <v>67</v>
      </c>
      <c r="I40" s="602"/>
      <c r="J40" s="602"/>
      <c r="K40" s="602"/>
      <c r="L40" s="602"/>
      <c r="M40" s="79"/>
      <c r="N40" s="79"/>
      <c r="O40" s="79"/>
      <c r="Q40" s="9" t="s">
        <v>25</v>
      </c>
      <c r="T40" s="15"/>
      <c r="V40" s="6"/>
      <c r="W40" s="600"/>
    </row>
    <row r="41" spans="1:23" s="1" customFormat="1" ht="18.75" customHeight="1" x14ac:dyDescent="0.3">
      <c r="A41" s="6" t="s">
        <v>13</v>
      </c>
      <c r="B41" s="14"/>
      <c r="C41" s="14"/>
      <c r="D41" s="14"/>
      <c r="E41" s="14"/>
      <c r="F41" s="14"/>
      <c r="G41" s="14"/>
      <c r="H41" s="602"/>
      <c r="I41" s="602"/>
      <c r="J41" s="602"/>
      <c r="K41" s="602"/>
      <c r="L41" s="602"/>
      <c r="M41" s="79"/>
      <c r="N41" s="79"/>
      <c r="O41" s="79"/>
      <c r="T41" s="15"/>
      <c r="W41" s="600"/>
    </row>
    <row r="42" spans="1:23" s="1" customFormat="1" ht="15" customHeight="1" x14ac:dyDescent="0.3">
      <c r="A42" s="6"/>
      <c r="B42" s="7" t="s">
        <v>15</v>
      </c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S42" s="7" t="s">
        <v>22</v>
      </c>
      <c r="W42" s="600"/>
    </row>
    <row r="43" spans="1:23" s="1" customFormat="1" ht="16.5" customHeight="1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S43" s="6" t="s">
        <v>23</v>
      </c>
      <c r="W43" s="600"/>
    </row>
    <row r="44" spans="1:23" s="1" customFormat="1" ht="15" customHeight="1" x14ac:dyDescent="0.3">
      <c r="A44" s="596" t="s">
        <v>41</v>
      </c>
      <c r="B44" s="596"/>
      <c r="C44" s="30"/>
      <c r="D44" s="30"/>
      <c r="E44" s="55"/>
      <c r="F44" s="7"/>
      <c r="G44" s="55"/>
      <c r="H44" s="55"/>
      <c r="I44" s="55"/>
      <c r="J44" s="13"/>
      <c r="L44" s="13"/>
      <c r="P44" s="7"/>
      <c r="Q44" s="7"/>
      <c r="R44" s="7"/>
      <c r="S44" s="7"/>
      <c r="V44" s="7"/>
      <c r="W44" s="600"/>
    </row>
    <row r="45" spans="1:23" s="1" customFormat="1" ht="15" customHeight="1" x14ac:dyDescent="0.3">
      <c r="A45" s="598" t="s">
        <v>42</v>
      </c>
      <c r="B45" s="598"/>
      <c r="C45" s="76"/>
      <c r="D45" s="76"/>
      <c r="E45" s="31" t="s">
        <v>16</v>
      </c>
      <c r="F45" s="31"/>
      <c r="G45" s="597" t="s">
        <v>20</v>
      </c>
      <c r="H45" s="597"/>
      <c r="I45" s="597"/>
      <c r="J45" s="597"/>
      <c r="L45" s="31" t="s">
        <v>16</v>
      </c>
      <c r="M45" s="31"/>
      <c r="N45" s="31"/>
      <c r="O45" s="31"/>
      <c r="P45" s="7"/>
      <c r="Q45" s="7"/>
      <c r="R45" s="7"/>
      <c r="V45" s="6"/>
      <c r="W45" s="4"/>
    </row>
    <row r="46" spans="1:23" s="1" customFormat="1" ht="15" customHeight="1" x14ac:dyDescent="0.3">
      <c r="A46" s="598" t="s">
        <v>30</v>
      </c>
      <c r="B46" s="598"/>
      <c r="C46" s="76"/>
      <c r="D46" s="76"/>
      <c r="E46" s="16"/>
      <c r="F46" s="7"/>
      <c r="G46" s="597" t="s">
        <v>21</v>
      </c>
      <c r="H46" s="597"/>
      <c r="I46" s="597"/>
      <c r="J46" s="597"/>
      <c r="P46" s="14"/>
      <c r="Q46" s="14"/>
      <c r="R46" s="14"/>
      <c r="S46" s="14"/>
      <c r="T46" s="7"/>
      <c r="U46" s="6"/>
      <c r="V46" s="6"/>
    </row>
    <row r="47" spans="1:23" x14ac:dyDescent="0.3">
      <c r="B47" s="5"/>
      <c r="C47" s="5"/>
      <c r="D47" s="5"/>
    </row>
    <row r="49" spans="1:23" x14ac:dyDescent="0.3">
      <c r="B49" s="88" t="s">
        <v>909</v>
      </c>
    </row>
    <row r="50" spans="1:23" s="20" customFormat="1" ht="17.25" customHeight="1" x14ac:dyDescent="0.3">
      <c r="S50" s="542" t="s">
        <v>26</v>
      </c>
      <c r="T50" s="542"/>
      <c r="U50" s="542"/>
      <c r="V50" s="542"/>
    </row>
    <row r="51" spans="1:23" s="20" customFormat="1" ht="17.25" customHeight="1" x14ac:dyDescent="0.3">
      <c r="A51" s="543" t="s">
        <v>64</v>
      </c>
      <c r="B51" s="544"/>
      <c r="C51" s="544"/>
      <c r="D51" s="544"/>
      <c r="E51" s="544"/>
      <c r="F51" s="544"/>
      <c r="G51" s="544"/>
      <c r="H51" s="544"/>
      <c r="I51" s="544"/>
      <c r="J51" s="544"/>
      <c r="K51" s="544"/>
      <c r="L51" s="544"/>
      <c r="M51" s="544"/>
      <c r="N51" s="544"/>
      <c r="O51" s="544"/>
      <c r="P51" s="544"/>
      <c r="Q51" s="544"/>
      <c r="R51" s="544"/>
      <c r="S51" s="544"/>
      <c r="T51" s="544"/>
      <c r="U51" s="544"/>
      <c r="V51" s="52"/>
    </row>
    <row r="52" spans="1:23" s="20" customFormat="1" ht="17.25" customHeight="1" x14ac:dyDescent="0.3">
      <c r="A52" s="543" t="s">
        <v>65</v>
      </c>
      <c r="B52" s="544"/>
      <c r="C52" s="544"/>
      <c r="D52" s="544"/>
      <c r="E52" s="544"/>
      <c r="F52" s="544"/>
      <c r="G52" s="544"/>
      <c r="H52" s="544"/>
      <c r="I52" s="544"/>
      <c r="J52" s="544"/>
      <c r="K52" s="544"/>
      <c r="L52" s="544"/>
      <c r="M52" s="544"/>
      <c r="N52" s="544"/>
      <c r="O52" s="544"/>
      <c r="P52" s="544"/>
      <c r="Q52" s="544"/>
      <c r="R52" s="544"/>
      <c r="S52" s="544"/>
      <c r="T52" s="544"/>
      <c r="U52" s="544"/>
      <c r="V52" s="52"/>
    </row>
    <row r="53" spans="1:23" s="20" customFormat="1" ht="17.25" customHeight="1" x14ac:dyDescent="0.3">
      <c r="A53" s="543" t="s">
        <v>66</v>
      </c>
      <c r="B53" s="544"/>
      <c r="C53" s="544"/>
      <c r="D53" s="544"/>
      <c r="E53" s="544"/>
      <c r="F53" s="544"/>
      <c r="G53" s="544"/>
      <c r="H53" s="544"/>
      <c r="I53" s="544"/>
      <c r="J53" s="544"/>
      <c r="K53" s="544"/>
      <c r="L53" s="544"/>
      <c r="M53" s="544"/>
      <c r="N53" s="544"/>
      <c r="O53" s="544"/>
      <c r="P53" s="544"/>
      <c r="Q53" s="544"/>
      <c r="R53" s="544"/>
      <c r="S53" s="544"/>
      <c r="T53" s="544"/>
      <c r="U53" s="544"/>
      <c r="V53" s="52"/>
    </row>
    <row r="54" spans="1:23" s="1" customFormat="1" ht="18" customHeight="1" x14ac:dyDescent="0.3">
      <c r="A54" s="545" t="str">
        <f>A5</f>
        <v>YEAR-END BONUS &amp; CASH GIFT PAYROLL JOURNAL</v>
      </c>
      <c r="B54" s="545"/>
      <c r="C54" s="545"/>
      <c r="D54" s="545"/>
      <c r="E54" s="545"/>
      <c r="F54" s="545"/>
      <c r="G54" s="545"/>
      <c r="H54" s="545"/>
      <c r="I54" s="545"/>
      <c r="J54" s="545"/>
      <c r="K54" s="545"/>
      <c r="L54" s="545"/>
      <c r="M54" s="545"/>
      <c r="N54" s="545"/>
      <c r="O54" s="545"/>
      <c r="P54" s="545"/>
      <c r="Q54" s="545"/>
      <c r="R54" s="545"/>
      <c r="S54" s="545"/>
      <c r="T54" s="545"/>
      <c r="U54" s="545"/>
      <c r="V54" s="53"/>
    </row>
    <row r="55" spans="1:23" s="1" customFormat="1" ht="16.5" customHeight="1" x14ac:dyDescent="0.3">
      <c r="A55" s="546" t="s">
        <v>900</v>
      </c>
      <c r="B55" s="546"/>
      <c r="C55" s="546"/>
      <c r="D55" s="546"/>
      <c r="E55" s="546"/>
      <c r="F55" s="546"/>
      <c r="G55" s="546"/>
      <c r="H55" s="546"/>
      <c r="I55" s="546"/>
      <c r="J55" s="546"/>
      <c r="K55" s="546"/>
      <c r="L55" s="546"/>
      <c r="M55" s="546"/>
      <c r="N55" s="546"/>
      <c r="O55" s="546"/>
      <c r="P55" s="546"/>
      <c r="Q55" s="546"/>
      <c r="R55" s="546"/>
      <c r="S55" s="546"/>
      <c r="T55" s="546"/>
      <c r="U55" s="546"/>
      <c r="V55" s="54"/>
    </row>
    <row r="56" spans="1:23" s="1" customFormat="1" ht="8.2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3" s="1" customFormat="1" x14ac:dyDescent="0.3">
      <c r="A57" s="11" t="s">
        <v>33</v>
      </c>
      <c r="B57" s="11" t="s">
        <v>31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T57" s="11"/>
      <c r="U57" s="11"/>
      <c r="V57" s="11"/>
    </row>
    <row r="58" spans="1:23" s="1" customFormat="1" x14ac:dyDescent="0.3">
      <c r="A58" s="11" t="s">
        <v>34</v>
      </c>
      <c r="B58" s="6" t="s">
        <v>51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2"/>
      <c r="T58" s="12"/>
      <c r="U58" s="6"/>
      <c r="V58" s="6"/>
    </row>
    <row r="59" spans="1:23" s="1" customFormat="1" ht="22.5" customHeight="1" x14ac:dyDescent="0.3">
      <c r="A59" s="7" t="s">
        <v>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6"/>
      <c r="T59" s="6"/>
      <c r="U59" s="6"/>
    </row>
    <row r="60" spans="1:23" s="1" customFormat="1" ht="9" customHeight="1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3" ht="24" customHeight="1" thickBot="1" x14ac:dyDescent="0.35">
      <c r="A61" s="547" t="s">
        <v>5</v>
      </c>
      <c r="B61" s="605" t="s">
        <v>1</v>
      </c>
      <c r="C61" s="608" t="s">
        <v>43</v>
      </c>
      <c r="D61" s="611" t="s">
        <v>25</v>
      </c>
      <c r="E61" s="583" t="s">
        <v>2</v>
      </c>
      <c r="F61" s="539" t="s">
        <v>6</v>
      </c>
      <c r="G61" s="566" t="s">
        <v>3</v>
      </c>
      <c r="H61" s="568"/>
      <c r="I61" s="568"/>
      <c r="J61" s="568"/>
      <c r="K61" s="570"/>
      <c r="L61" s="566" t="s">
        <v>24</v>
      </c>
      <c r="M61" s="567"/>
      <c r="N61" s="567"/>
      <c r="O61" s="567"/>
      <c r="P61" s="568"/>
      <c r="Q61" s="569"/>
      <c r="R61" s="569"/>
      <c r="S61" s="570"/>
      <c r="T61" s="571" t="s">
        <v>7</v>
      </c>
      <c r="U61" s="572"/>
      <c r="V61" s="559" t="s">
        <v>8</v>
      </c>
      <c r="W61" s="3"/>
    </row>
    <row r="62" spans="1:23" ht="19.5" customHeight="1" x14ac:dyDescent="0.3">
      <c r="A62" s="548"/>
      <c r="B62" s="606"/>
      <c r="C62" s="609"/>
      <c r="D62" s="612"/>
      <c r="E62" s="614"/>
      <c r="F62" s="540"/>
      <c r="G62" s="722" t="s">
        <v>70</v>
      </c>
      <c r="H62" s="723" t="s">
        <v>893</v>
      </c>
      <c r="I62" s="724" t="s">
        <v>894</v>
      </c>
      <c r="J62" s="725" t="s">
        <v>70</v>
      </c>
      <c r="K62" s="722" t="s">
        <v>4</v>
      </c>
      <c r="L62" s="585"/>
      <c r="M62" s="56"/>
      <c r="N62" s="56"/>
      <c r="O62" s="56"/>
      <c r="P62" s="57"/>
      <c r="Q62" s="588"/>
      <c r="R62" s="29"/>
      <c r="S62" s="590"/>
      <c r="T62" s="573"/>
      <c r="U62" s="574"/>
      <c r="V62" s="560"/>
      <c r="W62" s="2"/>
    </row>
    <row r="63" spans="1:23" ht="37.5" customHeight="1" thickBot="1" x14ac:dyDescent="0.35">
      <c r="A63" s="549"/>
      <c r="B63" s="607"/>
      <c r="C63" s="610"/>
      <c r="D63" s="613"/>
      <c r="E63" s="584"/>
      <c r="F63" s="541"/>
      <c r="G63" s="578"/>
      <c r="H63" s="580"/>
      <c r="I63" s="582"/>
      <c r="J63" s="584"/>
      <c r="K63" s="578"/>
      <c r="L63" s="586"/>
      <c r="M63" s="58"/>
      <c r="N63" s="58"/>
      <c r="O63" s="58"/>
      <c r="P63" s="59"/>
      <c r="Q63" s="589"/>
      <c r="R63" s="107"/>
      <c r="S63" s="591"/>
      <c r="T63" s="575"/>
      <c r="U63" s="576"/>
      <c r="V63" s="561"/>
      <c r="W63" s="2"/>
    </row>
    <row r="64" spans="1:23" s="1" customFormat="1" ht="36.75" customHeight="1" thickBot="1" x14ac:dyDescent="0.35">
      <c r="A64" s="10"/>
      <c r="B64" s="41"/>
      <c r="C64" s="48">
        <f>SUM(C15)</f>
        <v>1</v>
      </c>
      <c r="D64" s="48">
        <f>SUM(D15)</f>
        <v>0</v>
      </c>
      <c r="E64" s="41"/>
      <c r="F64" s="134" t="s">
        <v>35</v>
      </c>
      <c r="G64" s="396">
        <f>SUM(G15)</f>
        <v>13598</v>
      </c>
      <c r="H64" s="396">
        <f>SUM(H49:H63)</f>
        <v>0</v>
      </c>
      <c r="I64" s="396">
        <f>SUM(I49:I63)</f>
        <v>0</v>
      </c>
      <c r="J64" s="396">
        <f>SUM(J15)</f>
        <v>18598</v>
      </c>
      <c r="K64" s="396">
        <f t="shared" ref="K64:S64" si="11">SUM(K49:K63)</f>
        <v>0</v>
      </c>
      <c r="L64" s="396">
        <f t="shared" si="11"/>
        <v>0</v>
      </c>
      <c r="M64" s="396">
        <f t="shared" si="11"/>
        <v>0</v>
      </c>
      <c r="N64" s="396">
        <f t="shared" si="11"/>
        <v>0</v>
      </c>
      <c r="O64" s="396">
        <f t="shared" si="11"/>
        <v>0</v>
      </c>
      <c r="P64" s="396">
        <f t="shared" si="11"/>
        <v>0</v>
      </c>
      <c r="Q64" s="396">
        <f t="shared" si="11"/>
        <v>0</v>
      </c>
      <c r="R64" s="396">
        <f t="shared" si="11"/>
        <v>0</v>
      </c>
      <c r="S64" s="396">
        <f t="shared" si="11"/>
        <v>0</v>
      </c>
      <c r="T64" s="731">
        <f>SUM(T15:V15)</f>
        <v>18598</v>
      </c>
      <c r="U64" s="731"/>
      <c r="V64" s="6"/>
    </row>
    <row r="65" spans="1:23" s="51" customFormat="1" ht="18.75" customHeight="1" thickTop="1" thickBot="1" x14ac:dyDescent="0.35">
      <c r="A65" s="22"/>
      <c r="B65" s="23"/>
      <c r="C65" s="23"/>
      <c r="D65" s="23"/>
      <c r="E65" s="23"/>
      <c r="F65" s="23"/>
      <c r="G65" s="49"/>
      <c r="H65" s="49"/>
      <c r="I65" s="49"/>
      <c r="J65" s="49"/>
      <c r="K65" s="49"/>
      <c r="L65" s="49"/>
      <c r="M65" s="50"/>
      <c r="N65" s="50"/>
      <c r="O65" s="50"/>
      <c r="P65" s="49"/>
      <c r="Q65" s="49"/>
      <c r="R65" s="49"/>
      <c r="S65" s="49"/>
      <c r="T65" s="49"/>
      <c r="U65" s="49"/>
      <c r="V65" s="23"/>
    </row>
    <row r="66" spans="1:23" s="1" customFormat="1" ht="20.25" customHeight="1" thickBot="1" x14ac:dyDescent="0.35">
      <c r="A66" s="9" t="s">
        <v>9</v>
      </c>
      <c r="B66" s="17" t="s">
        <v>17</v>
      </c>
      <c r="C66" s="17"/>
      <c r="D66" s="17"/>
      <c r="E66" s="6"/>
      <c r="F66" s="6"/>
      <c r="G66" s="9" t="s">
        <v>11</v>
      </c>
      <c r="H66" s="7" t="s">
        <v>27</v>
      </c>
      <c r="I66" s="7" t="s">
        <v>63</v>
      </c>
      <c r="K66" s="6"/>
      <c r="L66" s="6"/>
      <c r="M66" s="6"/>
      <c r="N66" s="6"/>
      <c r="O66" s="6"/>
      <c r="P66" s="6"/>
      <c r="Q66" s="9" t="s">
        <v>10</v>
      </c>
      <c r="R66" s="595" t="s">
        <v>68</v>
      </c>
      <c r="S66" s="595"/>
      <c r="T66" s="595"/>
      <c r="U66" s="595"/>
      <c r="V66" s="14"/>
    </row>
    <row r="67" spans="1:23" s="1" customFormat="1" ht="20.25" customHeight="1" x14ac:dyDescent="0.3">
      <c r="A67" s="106"/>
      <c r="B67" s="17"/>
      <c r="C67" s="17"/>
      <c r="D67" s="17"/>
      <c r="E67" s="6"/>
      <c r="F67" s="6"/>
      <c r="G67" s="106"/>
      <c r="H67" s="7"/>
      <c r="K67" s="6"/>
      <c r="L67" s="6"/>
      <c r="M67" s="6"/>
      <c r="N67" s="6"/>
      <c r="O67" s="6"/>
      <c r="P67" s="6"/>
      <c r="Q67" s="106"/>
      <c r="R67" s="102"/>
      <c r="S67" s="102"/>
      <c r="T67" s="102"/>
      <c r="U67" s="102"/>
      <c r="V67" s="14"/>
    </row>
    <row r="68" spans="1:23" s="1" customFormat="1" ht="20.25" customHeight="1" x14ac:dyDescent="0.3">
      <c r="A68" s="596" t="s">
        <v>71</v>
      </c>
      <c r="B68" s="596"/>
      <c r="C68" s="30"/>
      <c r="D68" s="30"/>
      <c r="E68" s="55"/>
      <c r="F68" s="7"/>
      <c r="G68" s="596" t="s">
        <v>45</v>
      </c>
      <c r="H68" s="596"/>
      <c r="I68" s="596"/>
      <c r="J68" s="596"/>
      <c r="K68" s="7"/>
      <c r="L68" s="55"/>
      <c r="M68" s="7"/>
      <c r="N68" s="7"/>
      <c r="O68" s="7"/>
      <c r="P68" s="7"/>
      <c r="Q68" s="596" t="s">
        <v>39</v>
      </c>
      <c r="R68" s="596"/>
      <c r="S68" s="596"/>
      <c r="T68" s="7"/>
      <c r="U68" s="55"/>
      <c r="V68" s="6"/>
    </row>
    <row r="69" spans="1:23" s="1" customFormat="1" ht="20.25" customHeight="1" x14ac:dyDescent="0.3">
      <c r="A69" s="597" t="s">
        <v>37</v>
      </c>
      <c r="B69" s="597"/>
      <c r="C69" s="102"/>
      <c r="D69" s="102"/>
      <c r="E69" s="31" t="s">
        <v>16</v>
      </c>
      <c r="F69" s="31"/>
      <c r="G69" s="597" t="s">
        <v>38</v>
      </c>
      <c r="H69" s="597"/>
      <c r="I69" s="597"/>
      <c r="J69" s="597"/>
      <c r="L69" s="31" t="s">
        <v>16</v>
      </c>
      <c r="M69" s="31"/>
      <c r="N69" s="31"/>
      <c r="O69" s="31"/>
      <c r="P69" s="8"/>
      <c r="Q69" s="598" t="s">
        <v>40</v>
      </c>
      <c r="R69" s="598"/>
      <c r="S69" s="598"/>
      <c r="T69" s="16"/>
      <c r="U69" s="31" t="s">
        <v>16</v>
      </c>
      <c r="V69" s="16"/>
    </row>
    <row r="70" spans="1:23" s="1" customFormat="1" ht="20.25" customHeight="1" x14ac:dyDescent="0.3">
      <c r="A70" s="597" t="s">
        <v>18</v>
      </c>
      <c r="B70" s="597"/>
      <c r="C70" s="102"/>
      <c r="D70" s="102"/>
      <c r="F70" s="8"/>
      <c r="G70" s="599" t="s">
        <v>19</v>
      </c>
      <c r="H70" s="599"/>
      <c r="I70" s="599"/>
      <c r="J70" s="599"/>
      <c r="Q70" s="598" t="s">
        <v>28</v>
      </c>
      <c r="R70" s="598"/>
      <c r="S70" s="598"/>
      <c r="T70" s="16"/>
      <c r="U70" s="16"/>
      <c r="V70" s="16"/>
    </row>
    <row r="71" spans="1:23" s="1" customFormat="1" ht="20.25" customHeight="1" thickBot="1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T71" s="7"/>
      <c r="U71" s="6"/>
      <c r="V71" s="6"/>
      <c r="W71" s="600"/>
    </row>
    <row r="72" spans="1:23" s="1" customFormat="1" ht="18.75" customHeight="1" thickBot="1" x14ac:dyDescent="0.35">
      <c r="A72" s="9" t="s">
        <v>12</v>
      </c>
      <c r="B72" s="601" t="s">
        <v>29</v>
      </c>
      <c r="C72" s="601"/>
      <c r="D72" s="601"/>
      <c r="E72" s="601"/>
      <c r="F72" s="601"/>
      <c r="G72" s="9" t="s">
        <v>14</v>
      </c>
      <c r="H72" s="602" t="s">
        <v>67</v>
      </c>
      <c r="I72" s="602"/>
      <c r="J72" s="602"/>
      <c r="K72" s="602"/>
      <c r="L72" s="602"/>
      <c r="M72" s="79"/>
      <c r="N72" s="79"/>
      <c r="O72" s="79"/>
      <c r="Q72" s="9" t="s">
        <v>25</v>
      </c>
      <c r="T72" s="15"/>
      <c r="V72" s="6"/>
      <c r="W72" s="600"/>
    </row>
    <row r="73" spans="1:23" s="1" customFormat="1" ht="18.75" customHeight="1" x14ac:dyDescent="0.3">
      <c r="A73" s="6" t="s">
        <v>13</v>
      </c>
      <c r="B73" s="14"/>
      <c r="C73" s="14"/>
      <c r="D73" s="14"/>
      <c r="E73" s="14"/>
      <c r="F73" s="14"/>
      <c r="G73" s="14"/>
      <c r="H73" s="602"/>
      <c r="I73" s="602"/>
      <c r="J73" s="602"/>
      <c r="K73" s="602"/>
      <c r="L73" s="602"/>
      <c r="M73" s="79"/>
      <c r="N73" s="79"/>
      <c r="O73" s="79"/>
      <c r="T73" s="15"/>
      <c r="W73" s="600"/>
    </row>
    <row r="74" spans="1:23" s="1" customFormat="1" ht="15" customHeight="1" x14ac:dyDescent="0.3">
      <c r="A74" s="6"/>
      <c r="B74" s="7" t="s">
        <v>15</v>
      </c>
      <c r="C74" s="7"/>
      <c r="D74" s="7"/>
      <c r="E74" s="7"/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S74" s="7" t="s">
        <v>22</v>
      </c>
      <c r="W74" s="600"/>
    </row>
    <row r="75" spans="1:23" s="1" customFormat="1" ht="16.5" customHeight="1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S75" s="6" t="s">
        <v>23</v>
      </c>
      <c r="W75" s="600"/>
    </row>
    <row r="76" spans="1:23" s="1" customFormat="1" ht="15" customHeight="1" x14ac:dyDescent="0.3">
      <c r="A76" s="596" t="s">
        <v>41</v>
      </c>
      <c r="B76" s="596"/>
      <c r="C76" s="30"/>
      <c r="D76" s="30"/>
      <c r="E76" s="55"/>
      <c r="F76" s="7"/>
      <c r="G76" s="55"/>
      <c r="H76" s="55"/>
      <c r="I76" s="55"/>
      <c r="J76" s="13"/>
      <c r="L76" s="13"/>
      <c r="P76" s="7"/>
      <c r="Q76" s="7"/>
      <c r="R76" s="7"/>
      <c r="S76" s="7"/>
      <c r="V76" s="7"/>
      <c r="W76" s="600"/>
    </row>
    <row r="77" spans="1:23" s="1" customFormat="1" ht="15" customHeight="1" x14ac:dyDescent="0.3">
      <c r="A77" s="598" t="s">
        <v>42</v>
      </c>
      <c r="B77" s="598"/>
      <c r="C77" s="105"/>
      <c r="D77" s="105"/>
      <c r="E77" s="31" t="s">
        <v>16</v>
      </c>
      <c r="F77" s="31"/>
      <c r="G77" s="597" t="s">
        <v>20</v>
      </c>
      <c r="H77" s="597"/>
      <c r="I77" s="597"/>
      <c r="J77" s="597"/>
      <c r="L77" s="31" t="s">
        <v>16</v>
      </c>
      <c r="M77" s="31"/>
      <c r="N77" s="31"/>
      <c r="O77" s="31"/>
      <c r="P77" s="7"/>
      <c r="Q77" s="7"/>
      <c r="R77" s="7"/>
      <c r="V77" s="6"/>
      <c r="W77" s="4"/>
    </row>
    <row r="78" spans="1:23" s="1" customFormat="1" ht="15" customHeight="1" x14ac:dyDescent="0.3">
      <c r="A78" s="598" t="s">
        <v>30</v>
      </c>
      <c r="B78" s="598"/>
      <c r="C78" s="105"/>
      <c r="D78" s="105"/>
      <c r="E78" s="16"/>
      <c r="F78" s="7"/>
      <c r="G78" s="597" t="s">
        <v>21</v>
      </c>
      <c r="H78" s="597"/>
      <c r="I78" s="597"/>
      <c r="J78" s="597"/>
      <c r="P78" s="14"/>
      <c r="Q78" s="14"/>
      <c r="R78" s="14"/>
      <c r="S78" s="14"/>
      <c r="T78" s="7"/>
      <c r="U78" s="6"/>
      <c r="V78" s="6"/>
    </row>
  </sheetData>
  <mergeCells count="100">
    <mergeCell ref="L12:S14"/>
    <mergeCell ref="A78:B78"/>
    <mergeCell ref="G78:J78"/>
    <mergeCell ref="W71:W76"/>
    <mergeCell ref="B72:F72"/>
    <mergeCell ref="H72:L73"/>
    <mergeCell ref="A76:B76"/>
    <mergeCell ref="A77:B77"/>
    <mergeCell ref="G77:J77"/>
    <mergeCell ref="A69:B69"/>
    <mergeCell ref="G69:J69"/>
    <mergeCell ref="Q69:S69"/>
    <mergeCell ref="A70:B70"/>
    <mergeCell ref="G70:J70"/>
    <mergeCell ref="Q70:S70"/>
    <mergeCell ref="T15:U15"/>
    <mergeCell ref="R66:U66"/>
    <mergeCell ref="A68:B68"/>
    <mergeCell ref="G68:J68"/>
    <mergeCell ref="Q68:S68"/>
    <mergeCell ref="V61:V63"/>
    <mergeCell ref="G62:G63"/>
    <mergeCell ref="H62:H63"/>
    <mergeCell ref="I62:I63"/>
    <mergeCell ref="J62:J63"/>
    <mergeCell ref="K62:K63"/>
    <mergeCell ref="L62:L63"/>
    <mergeCell ref="Q62:Q63"/>
    <mergeCell ref="S62:S63"/>
    <mergeCell ref="T64:U64"/>
    <mergeCell ref="T27:U27"/>
    <mergeCell ref="T28:U28"/>
    <mergeCell ref="A55:U55"/>
    <mergeCell ref="A61:A63"/>
    <mergeCell ref="B61:B63"/>
    <mergeCell ref="C61:C63"/>
    <mergeCell ref="D61:D63"/>
    <mergeCell ref="E61:E63"/>
    <mergeCell ref="F61:F63"/>
    <mergeCell ref="G61:K61"/>
    <mergeCell ref="L61:S61"/>
    <mergeCell ref="T61:U63"/>
    <mergeCell ref="A54:U54"/>
    <mergeCell ref="A46:B46"/>
    <mergeCell ref="G46:J46"/>
    <mergeCell ref="T30:U30"/>
    <mergeCell ref="T31:U31"/>
    <mergeCell ref="S50:V50"/>
    <mergeCell ref="A51:U51"/>
    <mergeCell ref="A52:U52"/>
    <mergeCell ref="A53:U53"/>
    <mergeCell ref="A45:B45"/>
    <mergeCell ref="G45:J45"/>
    <mergeCell ref="T32:U32"/>
    <mergeCell ref="R34:U34"/>
    <mergeCell ref="A36:B36"/>
    <mergeCell ref="G36:J36"/>
    <mergeCell ref="Q36:S36"/>
    <mergeCell ref="W39:W44"/>
    <mergeCell ref="B40:F40"/>
    <mergeCell ref="H40:L41"/>
    <mergeCell ref="A44:B44"/>
    <mergeCell ref="A37:B37"/>
    <mergeCell ref="G37:J37"/>
    <mergeCell ref="Q37:S37"/>
    <mergeCell ref="A38:B38"/>
    <mergeCell ref="G38:J38"/>
    <mergeCell ref="Q38:S38"/>
    <mergeCell ref="T23:U23"/>
    <mergeCell ref="T24:U24"/>
    <mergeCell ref="T25:U25"/>
    <mergeCell ref="T26:U26"/>
    <mergeCell ref="F12:F14"/>
    <mergeCell ref="G13:G14"/>
    <mergeCell ref="H13:H14"/>
    <mergeCell ref="I13:I14"/>
    <mergeCell ref="J13:J14"/>
    <mergeCell ref="K13:K14"/>
    <mergeCell ref="T16:U16"/>
    <mergeCell ref="T17:U17"/>
    <mergeCell ref="T19:U19"/>
    <mergeCell ref="T20:U20"/>
    <mergeCell ref="T21:U21"/>
    <mergeCell ref="T22:U22"/>
    <mergeCell ref="T29:U29"/>
    <mergeCell ref="T18:U18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T12:U14"/>
    <mergeCell ref="V12:V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2" fitToHeight="0" orientation="landscape" r:id="rId1"/>
  <headerFooter>
    <oddHeader>&amp;RPayroll No. : ________________ 
Sheet &amp;P of &amp;N  Sheets</oddHeader>
  </headerFooter>
  <rowBreaks count="1" manualBreakCount="1">
    <brk id="29" max="21" man="1"/>
  </rowBreaks>
  <colBreaks count="2" manualBreakCount="2">
    <brk id="21" max="39" man="1"/>
    <brk id="21" min="49" max="79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79"/>
  <sheetViews>
    <sheetView view="pageBreakPreview" topLeftCell="A19" zoomScale="85" zoomScaleNormal="85" zoomScaleSheetLayoutView="85" workbookViewId="0">
      <pane xSplit="2" topLeftCell="T1" activePane="topRight" state="frozen"/>
      <selection pane="topRight" activeCell="J33" sqref="J33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15" customWidth="1"/>
    <col min="9" max="9" width="9.19921875" hidden="1" customWidth="1"/>
    <col min="10" max="10" width="17.89843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605" t="s">
        <v>1</v>
      </c>
      <c r="C12" s="608" t="s">
        <v>43</v>
      </c>
      <c r="D12" s="611" t="s">
        <v>25</v>
      </c>
      <c r="E12" s="583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06"/>
      <c r="C13" s="609"/>
      <c r="D13" s="612"/>
      <c r="E13" s="614"/>
      <c r="F13" s="540"/>
      <c r="G13" s="577" t="s">
        <v>62</v>
      </c>
      <c r="H13" s="726" t="s">
        <v>70</v>
      </c>
      <c r="I13" s="581" t="s">
        <v>62</v>
      </c>
      <c r="J13" s="577" t="s">
        <v>4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607"/>
      <c r="C14" s="610"/>
      <c r="D14" s="613"/>
      <c r="E14" s="584"/>
      <c r="F14" s="541"/>
      <c r="G14" s="578"/>
      <c r="H14" s="727"/>
      <c r="I14" s="582"/>
      <c r="J14" s="578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0" customFormat="1" ht="27" customHeight="1" x14ac:dyDescent="0.3">
      <c r="A15" s="62">
        <v>1</v>
      </c>
      <c r="B15" s="130" t="s">
        <v>134</v>
      </c>
      <c r="C15" s="157">
        <v>1</v>
      </c>
      <c r="D15" s="157"/>
      <c r="E15" s="116" t="s">
        <v>696</v>
      </c>
      <c r="F15" s="145">
        <v>129</v>
      </c>
      <c r="G15" s="100">
        <v>41594</v>
      </c>
      <c r="H15" s="118">
        <v>5000</v>
      </c>
      <c r="I15" s="118"/>
      <c r="J15" s="118">
        <f>G15+H15</f>
        <v>46594</v>
      </c>
      <c r="K15" s="119">
        <f t="shared" ref="K15:K24" si="0">G15+J15</f>
        <v>88188</v>
      </c>
      <c r="L15" s="147"/>
      <c r="M15" s="148"/>
      <c r="N15" s="148"/>
      <c r="O15" s="148"/>
      <c r="P15" s="149"/>
      <c r="Q15" s="150"/>
      <c r="R15" s="146"/>
      <c r="S15" s="159">
        <f t="shared" ref="S15:S16" si="1">SUM(P15:P15,R15:R15)</f>
        <v>0</v>
      </c>
      <c r="T15" s="720">
        <f>J15-S15</f>
        <v>46594</v>
      </c>
      <c r="U15" s="720"/>
    </row>
    <row r="16" spans="1:23" s="162" customFormat="1" ht="27" customHeight="1" x14ac:dyDescent="0.3">
      <c r="A16" s="62">
        <v>2</v>
      </c>
      <c r="B16" s="114" t="s">
        <v>135</v>
      </c>
      <c r="C16" s="157"/>
      <c r="D16" s="157">
        <v>1</v>
      </c>
      <c r="E16" s="116" t="s">
        <v>697</v>
      </c>
      <c r="F16" s="145">
        <v>80</v>
      </c>
      <c r="G16" s="100">
        <v>40683</v>
      </c>
      <c r="H16" s="118">
        <v>5000</v>
      </c>
      <c r="I16" s="125"/>
      <c r="J16" s="118">
        <f t="shared" ref="J16:J32" si="2">G16+H16</f>
        <v>45683</v>
      </c>
      <c r="K16" s="119">
        <f t="shared" si="0"/>
        <v>86366</v>
      </c>
      <c r="L16" s="152"/>
      <c r="M16" s="153"/>
      <c r="N16" s="153"/>
      <c r="O16" s="153"/>
      <c r="P16" s="154"/>
      <c r="Q16" s="155"/>
      <c r="R16" s="151"/>
      <c r="S16" s="161">
        <f t="shared" si="1"/>
        <v>0</v>
      </c>
      <c r="T16" s="720">
        <f t="shared" ref="T16:T32" si="3">J16-S16</f>
        <v>45683</v>
      </c>
      <c r="U16" s="720"/>
    </row>
    <row r="17" spans="1:21" s="162" customFormat="1" ht="27" customHeight="1" x14ac:dyDescent="0.3">
      <c r="A17" s="62">
        <v>3</v>
      </c>
      <c r="B17" s="114" t="s">
        <v>136</v>
      </c>
      <c r="C17" s="157"/>
      <c r="D17" s="157">
        <v>1</v>
      </c>
      <c r="E17" s="116" t="s">
        <v>698</v>
      </c>
      <c r="F17" s="145">
        <v>124</v>
      </c>
      <c r="G17" s="101">
        <v>18362</v>
      </c>
      <c r="H17" s="118">
        <v>5000</v>
      </c>
      <c r="I17" s="125"/>
      <c r="J17" s="118">
        <f t="shared" si="2"/>
        <v>23362</v>
      </c>
      <c r="K17" s="119">
        <f t="shared" si="0"/>
        <v>41724</v>
      </c>
      <c r="L17" s="152"/>
      <c r="M17" s="153"/>
      <c r="N17" s="153"/>
      <c r="O17" s="153"/>
      <c r="P17" s="154"/>
      <c r="Q17" s="155"/>
      <c r="R17" s="151"/>
      <c r="S17" s="161">
        <f>SUM(P17:P17,R17:R17)</f>
        <v>0</v>
      </c>
      <c r="T17" s="720">
        <f t="shared" si="3"/>
        <v>23362</v>
      </c>
      <c r="U17" s="720"/>
    </row>
    <row r="18" spans="1:21" s="160" customFormat="1" ht="27" customHeight="1" x14ac:dyDescent="0.3">
      <c r="A18" s="62">
        <v>4</v>
      </c>
      <c r="B18" s="130" t="s">
        <v>137</v>
      </c>
      <c r="C18" s="157"/>
      <c r="D18" s="157">
        <v>1</v>
      </c>
      <c r="E18" s="116" t="s">
        <v>699</v>
      </c>
      <c r="F18" s="145">
        <v>123</v>
      </c>
      <c r="G18" s="101">
        <v>32272</v>
      </c>
      <c r="H18" s="118">
        <v>5000</v>
      </c>
      <c r="I18" s="118"/>
      <c r="J18" s="118">
        <f t="shared" si="2"/>
        <v>37272</v>
      </c>
      <c r="K18" s="119">
        <f t="shared" si="0"/>
        <v>69544</v>
      </c>
      <c r="L18" s="147"/>
      <c r="M18" s="148"/>
      <c r="N18" s="148"/>
      <c r="O18" s="148"/>
      <c r="P18" s="149"/>
      <c r="Q18" s="150"/>
      <c r="R18" s="146"/>
      <c r="S18" s="159">
        <f t="shared" ref="S18:S24" si="4">SUM(P18:P18,R18:R18)</f>
        <v>0</v>
      </c>
      <c r="T18" s="720">
        <f t="shared" si="3"/>
        <v>37272</v>
      </c>
      <c r="U18" s="720"/>
    </row>
    <row r="19" spans="1:21" s="160" customFormat="1" ht="27" customHeight="1" x14ac:dyDescent="0.3">
      <c r="A19" s="62">
        <v>5</v>
      </c>
      <c r="B19" s="130" t="s">
        <v>138</v>
      </c>
      <c r="C19" s="157">
        <v>1</v>
      </c>
      <c r="D19" s="157"/>
      <c r="E19" s="116" t="s">
        <v>662</v>
      </c>
      <c r="F19" s="145">
        <v>1893</v>
      </c>
      <c r="G19" s="101">
        <v>22895</v>
      </c>
      <c r="H19" s="118">
        <v>5000</v>
      </c>
      <c r="I19" s="118"/>
      <c r="J19" s="118">
        <f t="shared" si="2"/>
        <v>27895</v>
      </c>
      <c r="K19" s="119">
        <f t="shared" si="0"/>
        <v>50790</v>
      </c>
      <c r="L19" s="147"/>
      <c r="M19" s="148"/>
      <c r="N19" s="148"/>
      <c r="O19" s="148"/>
      <c r="P19" s="149"/>
      <c r="Q19" s="150"/>
      <c r="R19" s="146"/>
      <c r="S19" s="159">
        <f t="shared" si="4"/>
        <v>0</v>
      </c>
      <c r="T19" s="720">
        <f t="shared" si="3"/>
        <v>27895</v>
      </c>
      <c r="U19" s="720"/>
    </row>
    <row r="20" spans="1:21" s="167" customFormat="1" ht="28.5" customHeight="1" x14ac:dyDescent="0.35">
      <c r="A20" s="62">
        <v>6</v>
      </c>
      <c r="B20" s="114" t="s">
        <v>950</v>
      </c>
      <c r="C20" s="87"/>
      <c r="D20" s="87">
        <v>1</v>
      </c>
      <c r="E20" s="93" t="s">
        <v>698</v>
      </c>
      <c r="F20" s="94">
        <v>649</v>
      </c>
      <c r="G20" s="100">
        <v>18362</v>
      </c>
      <c r="H20" s="118">
        <v>5000</v>
      </c>
      <c r="I20" s="249"/>
      <c r="J20" s="118">
        <f>G20+H20</f>
        <v>23362</v>
      </c>
      <c r="K20" s="119">
        <f>J20</f>
        <v>23362</v>
      </c>
      <c r="L20" s="120"/>
      <c r="M20" s="295"/>
      <c r="N20" s="295"/>
      <c r="O20" s="295"/>
      <c r="P20" s="98"/>
      <c r="Q20" s="122"/>
      <c r="R20" s="118"/>
      <c r="S20" s="123">
        <f>SUM(P20:P20,R20:R20)</f>
        <v>0</v>
      </c>
      <c r="T20" s="720">
        <f>J20-S20</f>
        <v>23362</v>
      </c>
      <c r="U20" s="720"/>
    </row>
    <row r="21" spans="1:21" s="167" customFormat="1" ht="28.5" customHeight="1" x14ac:dyDescent="0.35">
      <c r="A21" s="62">
        <v>7</v>
      </c>
      <c r="B21" s="507" t="s">
        <v>951</v>
      </c>
      <c r="C21" s="87"/>
      <c r="D21" s="87">
        <v>1</v>
      </c>
      <c r="E21" s="93" t="s">
        <v>863</v>
      </c>
      <c r="F21" s="94">
        <v>652</v>
      </c>
      <c r="G21" s="100">
        <v>17098</v>
      </c>
      <c r="H21" s="118">
        <v>5000</v>
      </c>
      <c r="I21" s="249"/>
      <c r="J21" s="118">
        <f>G21+H21</f>
        <v>22098</v>
      </c>
      <c r="K21" s="119">
        <f>J21</f>
        <v>22098</v>
      </c>
      <c r="L21" s="120"/>
      <c r="M21" s="295"/>
      <c r="N21" s="295"/>
      <c r="O21" s="295"/>
      <c r="P21" s="98"/>
      <c r="Q21" s="122"/>
      <c r="R21" s="118"/>
      <c r="S21" s="123">
        <f>SUM(P21:P21,R21:R21)</f>
        <v>0</v>
      </c>
      <c r="T21" s="720">
        <f>J21-S21</f>
        <v>22098</v>
      </c>
      <c r="U21" s="720"/>
    </row>
    <row r="22" spans="1:21" s="162" customFormat="1" ht="28.5" customHeight="1" x14ac:dyDescent="0.3">
      <c r="A22" s="62">
        <v>8</v>
      </c>
      <c r="B22" s="507" t="s">
        <v>139</v>
      </c>
      <c r="C22" s="157"/>
      <c r="D22" s="157">
        <v>1</v>
      </c>
      <c r="E22" s="116" t="s">
        <v>700</v>
      </c>
      <c r="F22" s="145">
        <v>281</v>
      </c>
      <c r="G22" s="100">
        <v>29399</v>
      </c>
      <c r="H22" s="118">
        <v>5000</v>
      </c>
      <c r="I22" s="125"/>
      <c r="J22" s="118">
        <f t="shared" si="2"/>
        <v>34399</v>
      </c>
      <c r="K22" s="119">
        <f t="shared" si="0"/>
        <v>63798</v>
      </c>
      <c r="L22" s="152"/>
      <c r="M22" s="153"/>
      <c r="N22" s="153"/>
      <c r="O22" s="153"/>
      <c r="P22" s="154"/>
      <c r="Q22" s="155"/>
      <c r="R22" s="151"/>
      <c r="S22" s="161">
        <f t="shared" si="4"/>
        <v>0</v>
      </c>
      <c r="T22" s="720">
        <f t="shared" si="3"/>
        <v>34399</v>
      </c>
      <c r="U22" s="720"/>
    </row>
    <row r="23" spans="1:21" s="167" customFormat="1" ht="28.5" customHeight="1" x14ac:dyDescent="0.35">
      <c r="A23" s="62">
        <v>9</v>
      </c>
      <c r="B23" s="507" t="s">
        <v>140</v>
      </c>
      <c r="C23" s="87">
        <v>1</v>
      </c>
      <c r="D23" s="87"/>
      <c r="E23" s="93" t="s">
        <v>701</v>
      </c>
      <c r="F23" s="94">
        <v>2248</v>
      </c>
      <c r="G23" s="100">
        <v>22895</v>
      </c>
      <c r="H23" s="118">
        <v>5000</v>
      </c>
      <c r="I23" s="249"/>
      <c r="J23" s="118">
        <f t="shared" si="2"/>
        <v>27895</v>
      </c>
      <c r="K23" s="119">
        <f>J23</f>
        <v>27895</v>
      </c>
      <c r="L23" s="120"/>
      <c r="M23" s="295"/>
      <c r="N23" s="295"/>
      <c r="O23" s="295"/>
      <c r="P23" s="98"/>
      <c r="Q23" s="122"/>
      <c r="R23" s="118"/>
      <c r="S23" s="123">
        <f>SUM(P23:P23,R23:R23)</f>
        <v>0</v>
      </c>
      <c r="T23" s="720">
        <f t="shared" si="3"/>
        <v>27895</v>
      </c>
      <c r="U23" s="720"/>
    </row>
    <row r="24" spans="1:21" s="160" customFormat="1" ht="27" customHeight="1" x14ac:dyDescent="0.3">
      <c r="A24" s="62">
        <v>10</v>
      </c>
      <c r="B24" s="508" t="s">
        <v>141</v>
      </c>
      <c r="C24" s="157"/>
      <c r="D24" s="157">
        <v>1</v>
      </c>
      <c r="E24" s="116" t="s">
        <v>702</v>
      </c>
      <c r="F24" s="145">
        <v>23</v>
      </c>
      <c r="G24" s="101">
        <v>42529</v>
      </c>
      <c r="H24" s="118">
        <v>5000</v>
      </c>
      <c r="I24" s="118"/>
      <c r="J24" s="118">
        <f t="shared" si="2"/>
        <v>47529</v>
      </c>
      <c r="K24" s="119">
        <f t="shared" si="0"/>
        <v>90058</v>
      </c>
      <c r="L24" s="147"/>
      <c r="M24" s="148"/>
      <c r="N24" s="148"/>
      <c r="O24" s="148"/>
      <c r="P24" s="149"/>
      <c r="Q24" s="150"/>
      <c r="R24" s="146"/>
      <c r="S24" s="159">
        <f t="shared" si="4"/>
        <v>0</v>
      </c>
      <c r="T24" s="720">
        <f t="shared" si="3"/>
        <v>47529</v>
      </c>
      <c r="U24" s="720"/>
    </row>
    <row r="25" spans="1:21" s="160" customFormat="1" ht="27" customHeight="1" x14ac:dyDescent="0.3">
      <c r="A25" s="62">
        <v>11</v>
      </c>
      <c r="B25" s="508" t="s">
        <v>142</v>
      </c>
      <c r="C25" s="157"/>
      <c r="D25" s="157">
        <v>1</v>
      </c>
      <c r="E25" s="116" t="s">
        <v>673</v>
      </c>
      <c r="F25" s="145">
        <v>31</v>
      </c>
      <c r="G25" s="101">
        <v>101595</v>
      </c>
      <c r="H25" s="118">
        <v>5000</v>
      </c>
      <c r="I25" s="118"/>
      <c r="J25" s="118">
        <f t="shared" si="2"/>
        <v>106595</v>
      </c>
      <c r="K25" s="119">
        <f>G25+J25</f>
        <v>208190</v>
      </c>
      <c r="L25" s="147"/>
      <c r="M25" s="148"/>
      <c r="N25" s="148"/>
      <c r="O25" s="148"/>
      <c r="P25" s="149"/>
      <c r="Q25" s="150"/>
      <c r="R25" s="146"/>
      <c r="S25" s="159">
        <f>SUM(P25:P25,R25:R25)</f>
        <v>0</v>
      </c>
      <c r="T25" s="720">
        <f t="shared" si="3"/>
        <v>106595</v>
      </c>
      <c r="U25" s="720"/>
    </row>
    <row r="26" spans="1:21" s="160" customFormat="1" ht="27" customHeight="1" x14ac:dyDescent="0.3">
      <c r="A26" s="62">
        <v>12</v>
      </c>
      <c r="B26" s="509" t="s">
        <v>1000</v>
      </c>
      <c r="C26" s="157"/>
      <c r="D26" s="157">
        <v>1</v>
      </c>
      <c r="E26" s="116" t="s">
        <v>1001</v>
      </c>
      <c r="F26" s="145">
        <v>2425</v>
      </c>
      <c r="G26" s="101">
        <v>15189</v>
      </c>
      <c r="H26" s="118">
        <v>5000</v>
      </c>
      <c r="I26" s="118"/>
      <c r="J26" s="118">
        <f t="shared" ref="J26" si="5">G26+H26</f>
        <v>20189</v>
      </c>
      <c r="K26" s="119">
        <f>G26+J26</f>
        <v>35378</v>
      </c>
      <c r="L26" s="147"/>
      <c r="M26" s="148"/>
      <c r="N26" s="148"/>
      <c r="O26" s="148"/>
      <c r="P26" s="149"/>
      <c r="Q26" s="150"/>
      <c r="R26" s="146"/>
      <c r="S26" s="159">
        <f>SUM(P26:P26,R26:R26)</f>
        <v>0</v>
      </c>
      <c r="T26" s="720">
        <f t="shared" ref="T26" si="6">J26-S26</f>
        <v>20189</v>
      </c>
      <c r="U26" s="720"/>
    </row>
    <row r="27" spans="1:21" s="160" customFormat="1" ht="27" customHeight="1" x14ac:dyDescent="0.3">
      <c r="A27" s="62">
        <v>13</v>
      </c>
      <c r="B27" s="508" t="s">
        <v>143</v>
      </c>
      <c r="C27" s="157"/>
      <c r="D27" s="157">
        <v>1</v>
      </c>
      <c r="E27" s="116" t="s">
        <v>703</v>
      </c>
      <c r="F27" s="145">
        <v>43</v>
      </c>
      <c r="G27" s="101">
        <v>19971</v>
      </c>
      <c r="H27" s="118">
        <v>5000</v>
      </c>
      <c r="I27" s="118"/>
      <c r="J27" s="118">
        <f t="shared" si="2"/>
        <v>24971</v>
      </c>
      <c r="K27" s="119">
        <f t="shared" ref="K27:K32" si="7">G27+J27</f>
        <v>44942</v>
      </c>
      <c r="L27" s="147"/>
      <c r="M27" s="148"/>
      <c r="N27" s="148"/>
      <c r="O27" s="148"/>
      <c r="P27" s="149"/>
      <c r="Q27" s="156"/>
      <c r="R27" s="146"/>
      <c r="S27" s="159">
        <f>SUM(P27:P27,R27:R27)</f>
        <v>0</v>
      </c>
      <c r="T27" s="720">
        <f t="shared" si="3"/>
        <v>24971</v>
      </c>
      <c r="U27" s="720"/>
    </row>
    <row r="28" spans="1:21" s="167" customFormat="1" ht="28.5" customHeight="1" x14ac:dyDescent="0.35">
      <c r="A28" s="62">
        <v>14</v>
      </c>
      <c r="B28" s="507" t="s">
        <v>952</v>
      </c>
      <c r="C28" s="87"/>
      <c r="D28" s="87">
        <v>1</v>
      </c>
      <c r="E28" s="93" t="s">
        <v>863</v>
      </c>
      <c r="F28" s="94">
        <v>525</v>
      </c>
      <c r="G28" s="100">
        <v>17098</v>
      </c>
      <c r="H28" s="118">
        <v>5000</v>
      </c>
      <c r="I28" s="249"/>
      <c r="J28" s="118">
        <f>G28+H28</f>
        <v>22098</v>
      </c>
      <c r="K28" s="119">
        <f>J28</f>
        <v>22098</v>
      </c>
      <c r="L28" s="120"/>
      <c r="M28" s="295"/>
      <c r="N28" s="295"/>
      <c r="O28" s="295"/>
      <c r="P28" s="98"/>
      <c r="Q28" s="122"/>
      <c r="R28" s="118"/>
      <c r="S28" s="123">
        <f>SUM(P28:P28,R28:R28)</f>
        <v>0</v>
      </c>
      <c r="T28" s="720">
        <f>J28-S28</f>
        <v>22098</v>
      </c>
      <c r="U28" s="720"/>
    </row>
    <row r="29" spans="1:21" s="160" customFormat="1" ht="27" customHeight="1" x14ac:dyDescent="0.3">
      <c r="A29" s="62">
        <v>15</v>
      </c>
      <c r="B29" s="114" t="s">
        <v>144</v>
      </c>
      <c r="C29" s="157">
        <v>1</v>
      </c>
      <c r="D29" s="157"/>
      <c r="E29" s="116" t="s">
        <v>704</v>
      </c>
      <c r="F29" s="145">
        <v>251</v>
      </c>
      <c r="G29" s="100">
        <v>22895</v>
      </c>
      <c r="H29" s="118">
        <v>5000</v>
      </c>
      <c r="I29" s="118"/>
      <c r="J29" s="118">
        <f t="shared" si="2"/>
        <v>27895</v>
      </c>
      <c r="K29" s="119">
        <f>G29+J29</f>
        <v>50790</v>
      </c>
      <c r="L29" s="147"/>
      <c r="M29" s="148"/>
      <c r="N29" s="148"/>
      <c r="O29" s="148"/>
      <c r="P29" s="149"/>
      <c r="Q29" s="150"/>
      <c r="R29" s="146"/>
      <c r="S29" s="159">
        <f>SUM(P29:P29,R29:R29)</f>
        <v>0</v>
      </c>
      <c r="T29" s="720">
        <f t="shared" si="3"/>
        <v>27895</v>
      </c>
      <c r="U29" s="720"/>
    </row>
    <row r="30" spans="1:21" s="160" customFormat="1" ht="27" customHeight="1" x14ac:dyDescent="0.3">
      <c r="A30" s="62">
        <v>16</v>
      </c>
      <c r="B30" s="114" t="s">
        <v>145</v>
      </c>
      <c r="C30" s="157">
        <v>1</v>
      </c>
      <c r="D30" s="157"/>
      <c r="E30" s="96" t="s">
        <v>650</v>
      </c>
      <c r="F30" s="157">
        <v>377</v>
      </c>
      <c r="G30" s="100">
        <v>13598</v>
      </c>
      <c r="H30" s="118">
        <v>5000</v>
      </c>
      <c r="I30" s="118"/>
      <c r="J30" s="118">
        <f t="shared" si="2"/>
        <v>18598</v>
      </c>
      <c r="K30" s="119">
        <f t="shared" si="7"/>
        <v>32196</v>
      </c>
      <c r="L30" s="147"/>
      <c r="M30" s="148"/>
      <c r="N30" s="148"/>
      <c r="O30" s="148"/>
      <c r="P30" s="149"/>
      <c r="Q30" s="156"/>
      <c r="R30" s="146"/>
      <c r="S30" s="159">
        <f t="shared" ref="S30:S31" si="8">SUM(P30:P30,R30:R30)</f>
        <v>0</v>
      </c>
      <c r="T30" s="720">
        <f t="shared" si="3"/>
        <v>18598</v>
      </c>
      <c r="U30" s="720"/>
    </row>
    <row r="31" spans="1:21" s="162" customFormat="1" ht="27" customHeight="1" x14ac:dyDescent="0.3">
      <c r="A31" s="62">
        <v>17</v>
      </c>
      <c r="B31" s="130" t="s">
        <v>146</v>
      </c>
      <c r="C31" s="157"/>
      <c r="D31" s="157">
        <v>1</v>
      </c>
      <c r="E31" s="97" t="s">
        <v>705</v>
      </c>
      <c r="F31" s="158">
        <v>86</v>
      </c>
      <c r="G31" s="99">
        <v>75127</v>
      </c>
      <c r="H31" s="118">
        <v>5000</v>
      </c>
      <c r="I31" s="125"/>
      <c r="J31" s="118">
        <f t="shared" si="2"/>
        <v>80127</v>
      </c>
      <c r="K31" s="119">
        <f t="shared" si="7"/>
        <v>155254</v>
      </c>
      <c r="L31" s="152"/>
      <c r="M31" s="153"/>
      <c r="N31" s="153"/>
      <c r="O31" s="153"/>
      <c r="P31" s="154"/>
      <c r="Q31" s="155"/>
      <c r="R31" s="151"/>
      <c r="S31" s="161">
        <f t="shared" si="8"/>
        <v>0</v>
      </c>
      <c r="T31" s="720">
        <f t="shared" si="3"/>
        <v>80127</v>
      </c>
      <c r="U31" s="720"/>
    </row>
    <row r="32" spans="1:21" s="162" customFormat="1" ht="27" customHeight="1" x14ac:dyDescent="0.3">
      <c r="A32" s="62">
        <v>18</v>
      </c>
      <c r="B32" s="130" t="s">
        <v>147</v>
      </c>
      <c r="C32" s="157"/>
      <c r="D32" s="157">
        <v>1</v>
      </c>
      <c r="E32" s="116" t="s">
        <v>698</v>
      </c>
      <c r="F32" s="145">
        <v>96</v>
      </c>
      <c r="G32" s="100">
        <v>18984</v>
      </c>
      <c r="H32" s="118">
        <v>5000</v>
      </c>
      <c r="I32" s="125"/>
      <c r="J32" s="118">
        <f t="shared" si="2"/>
        <v>23984</v>
      </c>
      <c r="K32" s="119">
        <f t="shared" si="7"/>
        <v>42968</v>
      </c>
      <c r="L32" s="152"/>
      <c r="M32" s="153"/>
      <c r="N32" s="153"/>
      <c r="O32" s="153"/>
      <c r="P32" s="154"/>
      <c r="Q32" s="155"/>
      <c r="R32" s="151"/>
      <c r="S32" s="161">
        <f>SUM(P32:P32,R32:R32)</f>
        <v>0</v>
      </c>
      <c r="T32" s="720">
        <f t="shared" si="3"/>
        <v>23984</v>
      </c>
      <c r="U32" s="720"/>
    </row>
    <row r="33" spans="1:23" s="1" customFormat="1" ht="9" customHeight="1" x14ac:dyDescent="0.3">
      <c r="A33" s="10"/>
      <c r="B33" s="41"/>
      <c r="C33" s="42"/>
      <c r="D33" s="42"/>
      <c r="E33" s="41"/>
      <c r="F33" s="42"/>
      <c r="G33" s="43"/>
      <c r="H33" s="44"/>
      <c r="I33" s="43"/>
      <c r="J33" s="43"/>
      <c r="K33" s="43"/>
      <c r="L33" s="6"/>
      <c r="N33" s="45"/>
      <c r="O33" s="45"/>
      <c r="P33" s="43"/>
      <c r="Q33" s="6"/>
      <c r="R33" s="46"/>
      <c r="S33" s="47"/>
      <c r="T33" s="593"/>
      <c r="U33" s="593"/>
      <c r="V33" s="6"/>
    </row>
    <row r="34" spans="1:23" s="1" customFormat="1" ht="24" customHeight="1" thickBot="1" x14ac:dyDescent="0.35">
      <c r="A34" s="10"/>
      <c r="B34" s="41"/>
      <c r="C34" s="48">
        <f>SUM(C15:C32)</f>
        <v>5</v>
      </c>
      <c r="D34" s="48">
        <f>SUM(D15:D32)</f>
        <v>13</v>
      </c>
      <c r="E34" s="41"/>
      <c r="F34" s="134" t="s">
        <v>35</v>
      </c>
      <c r="G34" s="92">
        <f t="shared" ref="G34:S34" si="9">SUM(G15:G33)</f>
        <v>570546</v>
      </c>
      <c r="H34" s="92">
        <f t="shared" si="9"/>
        <v>90000</v>
      </c>
      <c r="I34" s="92">
        <f t="shared" si="9"/>
        <v>0</v>
      </c>
      <c r="J34" s="78">
        <f t="shared" si="9"/>
        <v>660546</v>
      </c>
      <c r="K34" s="78">
        <f t="shared" si="9"/>
        <v>1155639</v>
      </c>
      <c r="L34" s="78">
        <f t="shared" si="9"/>
        <v>0</v>
      </c>
      <c r="M34" s="78">
        <f t="shared" si="9"/>
        <v>0</v>
      </c>
      <c r="N34" s="78">
        <f t="shared" si="9"/>
        <v>0</v>
      </c>
      <c r="O34" s="78">
        <f t="shared" si="9"/>
        <v>0</v>
      </c>
      <c r="P34" s="78">
        <f t="shared" si="9"/>
        <v>0</v>
      </c>
      <c r="Q34" s="78">
        <f t="shared" si="9"/>
        <v>0</v>
      </c>
      <c r="R34" s="78">
        <f t="shared" si="9"/>
        <v>0</v>
      </c>
      <c r="S34" s="78">
        <f t="shared" si="9"/>
        <v>0</v>
      </c>
      <c r="T34" s="594">
        <f>SUM(T15:U33)</f>
        <v>660546</v>
      </c>
      <c r="U34" s="594"/>
      <c r="V34" s="6"/>
    </row>
    <row r="35" spans="1:23" s="51" customFormat="1" ht="18.75" customHeight="1" thickTop="1" thickBot="1" x14ac:dyDescent="0.35">
      <c r="A35" s="22"/>
      <c r="B35" s="23"/>
      <c r="C35" s="23"/>
      <c r="D35" s="23"/>
      <c r="E35" s="23"/>
      <c r="F35" s="23"/>
      <c r="G35" s="49"/>
      <c r="H35" s="49"/>
      <c r="I35" s="49"/>
      <c r="J35" s="49"/>
      <c r="K35" s="49"/>
      <c r="L35" s="49"/>
      <c r="M35" s="50"/>
      <c r="N35" s="50"/>
      <c r="O35" s="50"/>
      <c r="P35" s="49"/>
      <c r="Q35" s="49"/>
      <c r="R35" s="49"/>
      <c r="S35" s="49"/>
      <c r="T35" s="49"/>
      <c r="U35" s="49"/>
      <c r="V35" s="23"/>
    </row>
    <row r="36" spans="1:23" s="1" customFormat="1" ht="20.25" customHeight="1" thickBot="1" x14ac:dyDescent="0.35">
      <c r="A36" s="9" t="s">
        <v>9</v>
      </c>
      <c r="B36" s="17" t="s">
        <v>17</v>
      </c>
      <c r="C36" s="17"/>
      <c r="D36" s="17"/>
      <c r="E36" s="6"/>
      <c r="F36" s="6"/>
      <c r="G36" s="9" t="s">
        <v>11</v>
      </c>
      <c r="H36" s="7" t="s">
        <v>27</v>
      </c>
      <c r="I36" s="7" t="s">
        <v>63</v>
      </c>
      <c r="K36" s="6"/>
      <c r="L36" s="6"/>
      <c r="M36" s="6"/>
      <c r="N36" s="6"/>
      <c r="O36" s="6"/>
      <c r="P36" s="6"/>
      <c r="Q36" s="9" t="s">
        <v>10</v>
      </c>
      <c r="R36" s="595" t="s">
        <v>68</v>
      </c>
      <c r="S36" s="595"/>
      <c r="T36" s="595"/>
      <c r="U36" s="595"/>
      <c r="V36" s="14"/>
    </row>
    <row r="37" spans="1:23" s="1" customFormat="1" ht="20.25" customHeight="1" x14ac:dyDescent="0.3">
      <c r="A37" s="77"/>
      <c r="B37" s="17"/>
      <c r="C37" s="17"/>
      <c r="D37" s="17"/>
      <c r="E37" s="6"/>
      <c r="F37" s="6"/>
      <c r="G37" s="77"/>
      <c r="H37" s="7"/>
      <c r="K37" s="6"/>
      <c r="L37" s="6"/>
      <c r="M37" s="6"/>
      <c r="N37" s="6"/>
      <c r="O37" s="6"/>
      <c r="P37" s="6"/>
      <c r="Q37" s="77"/>
      <c r="R37" s="75"/>
      <c r="S37" s="75"/>
      <c r="T37" s="75"/>
      <c r="U37" s="75"/>
      <c r="V37" s="14"/>
    </row>
    <row r="38" spans="1:23" s="1" customFormat="1" ht="20.25" customHeight="1" x14ac:dyDescent="0.3">
      <c r="A38" s="596" t="s">
        <v>71</v>
      </c>
      <c r="B38" s="596"/>
      <c r="C38" s="30"/>
      <c r="D38" s="30"/>
      <c r="E38" s="55"/>
      <c r="F38" s="7"/>
      <c r="G38" s="596" t="s">
        <v>45</v>
      </c>
      <c r="H38" s="596"/>
      <c r="I38" s="596"/>
      <c r="J38" s="596"/>
      <c r="K38" s="7"/>
      <c r="L38" s="55"/>
      <c r="M38" s="7"/>
      <c r="N38" s="7"/>
      <c r="O38" s="7"/>
      <c r="P38" s="7"/>
      <c r="Q38" s="596" t="s">
        <v>39</v>
      </c>
      <c r="R38" s="596"/>
      <c r="S38" s="596"/>
      <c r="T38" s="7"/>
      <c r="U38" s="55"/>
      <c r="V38" s="6"/>
    </row>
    <row r="39" spans="1:23" s="1" customFormat="1" ht="20.25" customHeight="1" x14ac:dyDescent="0.3">
      <c r="A39" s="597" t="s">
        <v>37</v>
      </c>
      <c r="B39" s="597"/>
      <c r="C39" s="75"/>
      <c r="D39" s="75"/>
      <c r="E39" s="31" t="s">
        <v>16</v>
      </c>
      <c r="F39" s="31"/>
      <c r="G39" s="597" t="s">
        <v>38</v>
      </c>
      <c r="H39" s="597"/>
      <c r="I39" s="597"/>
      <c r="J39" s="597"/>
      <c r="L39" s="31" t="s">
        <v>16</v>
      </c>
      <c r="M39" s="31"/>
      <c r="N39" s="31"/>
      <c r="O39" s="31"/>
      <c r="P39" s="8"/>
      <c r="Q39" s="598" t="s">
        <v>40</v>
      </c>
      <c r="R39" s="598"/>
      <c r="S39" s="598"/>
      <c r="T39" s="16"/>
      <c r="U39" s="31" t="s">
        <v>16</v>
      </c>
      <c r="V39" s="16"/>
    </row>
    <row r="40" spans="1:23" s="1" customFormat="1" ht="20.25" customHeight="1" x14ac:dyDescent="0.3">
      <c r="A40" s="597" t="s">
        <v>18</v>
      </c>
      <c r="B40" s="597"/>
      <c r="C40" s="75"/>
      <c r="D40" s="75"/>
      <c r="F40" s="8"/>
      <c r="G40" s="599" t="s">
        <v>19</v>
      </c>
      <c r="H40" s="599"/>
      <c r="I40" s="599"/>
      <c r="J40" s="599"/>
      <c r="Q40" s="598" t="s">
        <v>28</v>
      </c>
      <c r="R40" s="598"/>
      <c r="S40" s="598"/>
      <c r="T40" s="16"/>
      <c r="U40" s="16"/>
      <c r="V40" s="16"/>
    </row>
    <row r="41" spans="1:23" s="1" customFormat="1" ht="20.25" customHeight="1" thickBot="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T41" s="7"/>
      <c r="U41" s="6"/>
      <c r="V41" s="6"/>
      <c r="W41" s="600"/>
    </row>
    <row r="42" spans="1:23" s="1" customFormat="1" ht="18.75" customHeight="1" thickBot="1" x14ac:dyDescent="0.35">
      <c r="A42" s="9" t="s">
        <v>12</v>
      </c>
      <c r="B42" s="601" t="s">
        <v>29</v>
      </c>
      <c r="C42" s="601"/>
      <c r="D42" s="601"/>
      <c r="E42" s="601"/>
      <c r="F42" s="601"/>
      <c r="G42" s="9" t="s">
        <v>14</v>
      </c>
      <c r="H42" s="602" t="s">
        <v>67</v>
      </c>
      <c r="I42" s="602"/>
      <c r="J42" s="602"/>
      <c r="K42" s="602"/>
      <c r="L42" s="602"/>
      <c r="M42" s="79"/>
      <c r="N42" s="79"/>
      <c r="O42" s="79"/>
      <c r="Q42" s="9" t="s">
        <v>25</v>
      </c>
      <c r="T42" s="15"/>
      <c r="V42" s="6"/>
      <c r="W42" s="600"/>
    </row>
    <row r="43" spans="1:23" s="1" customFormat="1" ht="18.75" customHeight="1" x14ac:dyDescent="0.3">
      <c r="A43" s="6" t="s">
        <v>13</v>
      </c>
      <c r="B43" s="14"/>
      <c r="C43" s="14"/>
      <c r="D43" s="14"/>
      <c r="E43" s="14"/>
      <c r="F43" s="14"/>
      <c r="G43" s="14"/>
      <c r="H43" s="602"/>
      <c r="I43" s="602"/>
      <c r="J43" s="602"/>
      <c r="K43" s="602"/>
      <c r="L43" s="602"/>
      <c r="M43" s="79"/>
      <c r="N43" s="79"/>
      <c r="O43" s="79"/>
      <c r="T43" s="15"/>
      <c r="W43" s="600"/>
    </row>
    <row r="44" spans="1:23" s="1" customFormat="1" ht="15" customHeight="1" x14ac:dyDescent="0.3">
      <c r="A44" s="6"/>
      <c r="B44" s="7" t="s">
        <v>15</v>
      </c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S44" s="7" t="s">
        <v>22</v>
      </c>
      <c r="W44" s="600"/>
    </row>
    <row r="45" spans="1:23" s="1" customFormat="1" ht="16.5" customHeigh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S45" s="6" t="s">
        <v>23</v>
      </c>
      <c r="W45" s="600"/>
    </row>
    <row r="46" spans="1:23" s="1" customFormat="1" ht="15" customHeight="1" x14ac:dyDescent="0.3">
      <c r="A46" s="596" t="s">
        <v>41</v>
      </c>
      <c r="B46" s="596"/>
      <c r="C46" s="30"/>
      <c r="D46" s="30"/>
      <c r="E46" s="55"/>
      <c r="F46" s="7"/>
      <c r="G46" s="55"/>
      <c r="H46" s="55"/>
      <c r="I46" s="55"/>
      <c r="J46" s="13"/>
      <c r="L46" s="13"/>
      <c r="P46" s="7"/>
      <c r="Q46" s="7"/>
      <c r="R46" s="7"/>
      <c r="S46" s="7"/>
      <c r="V46" s="7"/>
      <c r="W46" s="600"/>
    </row>
    <row r="47" spans="1:23" s="1" customFormat="1" ht="15" customHeight="1" x14ac:dyDescent="0.3">
      <c r="A47" s="598" t="s">
        <v>42</v>
      </c>
      <c r="B47" s="598"/>
      <c r="C47" s="76"/>
      <c r="D47" s="76"/>
      <c r="E47" s="31" t="s">
        <v>16</v>
      </c>
      <c r="F47" s="31"/>
      <c r="G47" s="597" t="s">
        <v>20</v>
      </c>
      <c r="H47" s="597"/>
      <c r="I47" s="597"/>
      <c r="J47" s="597"/>
      <c r="L47" s="31" t="s">
        <v>16</v>
      </c>
      <c r="M47" s="31"/>
      <c r="N47" s="31"/>
      <c r="O47" s="31"/>
      <c r="P47" s="7"/>
      <c r="Q47" s="7"/>
      <c r="R47" s="7"/>
      <c r="V47" s="6"/>
      <c r="W47" s="4"/>
    </row>
    <row r="48" spans="1:23" s="1" customFormat="1" ht="15" customHeight="1" x14ac:dyDescent="0.3">
      <c r="A48" s="598" t="s">
        <v>30</v>
      </c>
      <c r="B48" s="598"/>
      <c r="C48" s="76"/>
      <c r="D48" s="76"/>
      <c r="E48" s="16"/>
      <c r="F48" s="7"/>
      <c r="G48" s="597" t="s">
        <v>21</v>
      </c>
      <c r="H48" s="597"/>
      <c r="I48" s="597"/>
      <c r="J48" s="597"/>
      <c r="P48" s="14"/>
      <c r="Q48" s="14"/>
      <c r="R48" s="14"/>
      <c r="S48" s="14"/>
      <c r="T48" s="7"/>
      <c r="U48" s="6"/>
      <c r="V48" s="6"/>
    </row>
    <row r="49" spans="1:23" x14ac:dyDescent="0.3">
      <c r="B49" s="5"/>
      <c r="C49" s="5"/>
      <c r="D49" s="5"/>
    </row>
    <row r="50" spans="1:23" x14ac:dyDescent="0.3">
      <c r="B50" s="84">
        <v>44391</v>
      </c>
    </row>
    <row r="51" spans="1:23" s="20" customFormat="1" ht="17.25" customHeight="1" x14ac:dyDescent="0.3">
      <c r="S51" s="542" t="s">
        <v>26</v>
      </c>
      <c r="T51" s="542"/>
      <c r="U51" s="542"/>
      <c r="V51" s="542"/>
    </row>
    <row r="52" spans="1:23" s="20" customFormat="1" ht="17.25" customHeight="1" x14ac:dyDescent="0.3">
      <c r="A52" s="543" t="s">
        <v>64</v>
      </c>
      <c r="B52" s="544"/>
      <c r="C52" s="544"/>
      <c r="D52" s="544"/>
      <c r="E52" s="544"/>
      <c r="F52" s="544"/>
      <c r="G52" s="544"/>
      <c r="H52" s="544"/>
      <c r="I52" s="544"/>
      <c r="J52" s="544"/>
      <c r="K52" s="544"/>
      <c r="L52" s="544"/>
      <c r="M52" s="544"/>
      <c r="N52" s="544"/>
      <c r="O52" s="544"/>
      <c r="P52" s="544"/>
      <c r="Q52" s="544"/>
      <c r="R52" s="544"/>
      <c r="S52" s="544"/>
      <c r="T52" s="544"/>
      <c r="U52" s="544"/>
      <c r="V52" s="52"/>
    </row>
    <row r="53" spans="1:23" s="20" customFormat="1" ht="17.25" customHeight="1" x14ac:dyDescent="0.3">
      <c r="A53" s="543" t="s">
        <v>65</v>
      </c>
      <c r="B53" s="544"/>
      <c r="C53" s="544"/>
      <c r="D53" s="544"/>
      <c r="E53" s="544"/>
      <c r="F53" s="544"/>
      <c r="G53" s="544"/>
      <c r="H53" s="544"/>
      <c r="I53" s="544"/>
      <c r="J53" s="544"/>
      <c r="K53" s="544"/>
      <c r="L53" s="544"/>
      <c r="M53" s="544"/>
      <c r="N53" s="544"/>
      <c r="O53" s="544"/>
      <c r="P53" s="544"/>
      <c r="Q53" s="544"/>
      <c r="R53" s="544"/>
      <c r="S53" s="544"/>
      <c r="T53" s="544"/>
      <c r="U53" s="544"/>
      <c r="V53" s="52"/>
    </row>
    <row r="54" spans="1:23" s="20" customFormat="1" ht="17.25" customHeight="1" x14ac:dyDescent="0.3">
      <c r="A54" s="543" t="s">
        <v>66</v>
      </c>
      <c r="B54" s="544"/>
      <c r="C54" s="544"/>
      <c r="D54" s="544"/>
      <c r="E54" s="544"/>
      <c r="F54" s="544"/>
      <c r="G54" s="544"/>
      <c r="H54" s="544"/>
      <c r="I54" s="544"/>
      <c r="J54" s="544"/>
      <c r="K54" s="544"/>
      <c r="L54" s="544"/>
      <c r="M54" s="544"/>
      <c r="N54" s="544"/>
      <c r="O54" s="544"/>
      <c r="P54" s="544"/>
      <c r="Q54" s="544"/>
      <c r="R54" s="544"/>
      <c r="S54" s="544"/>
      <c r="T54" s="544"/>
      <c r="U54" s="544"/>
      <c r="V54" s="52"/>
    </row>
    <row r="55" spans="1:23" s="1" customFormat="1" ht="18" customHeight="1" x14ac:dyDescent="0.3">
      <c r="A55" s="545" t="s">
        <v>993</v>
      </c>
      <c r="B55" s="545"/>
      <c r="C55" s="545"/>
      <c r="D55" s="545"/>
      <c r="E55" s="545"/>
      <c r="F55" s="545"/>
      <c r="G55" s="545"/>
      <c r="H55" s="545"/>
      <c r="I55" s="545"/>
      <c r="J55" s="545"/>
      <c r="K55" s="545"/>
      <c r="L55" s="545"/>
      <c r="M55" s="545"/>
      <c r="N55" s="545"/>
      <c r="O55" s="545"/>
      <c r="P55" s="545"/>
      <c r="Q55" s="545"/>
      <c r="R55" s="545"/>
      <c r="S55" s="545"/>
      <c r="T55" s="545"/>
      <c r="U55" s="545"/>
      <c r="V55" s="53"/>
    </row>
    <row r="56" spans="1:23" s="1" customFormat="1" ht="16.5" customHeight="1" x14ac:dyDescent="0.3">
      <c r="A56" s="546" t="s">
        <v>900</v>
      </c>
      <c r="B56" s="546"/>
      <c r="C56" s="546"/>
      <c r="D56" s="546"/>
      <c r="E56" s="546"/>
      <c r="F56" s="546"/>
      <c r="G56" s="546"/>
      <c r="H56" s="546"/>
      <c r="I56" s="546"/>
      <c r="J56" s="546"/>
      <c r="K56" s="546"/>
      <c r="L56" s="546"/>
      <c r="M56" s="546"/>
      <c r="N56" s="546"/>
      <c r="O56" s="546"/>
      <c r="P56" s="546"/>
      <c r="Q56" s="546"/>
      <c r="R56" s="546"/>
      <c r="S56" s="546"/>
      <c r="T56" s="546"/>
      <c r="U56" s="546"/>
      <c r="V56" s="54"/>
    </row>
    <row r="57" spans="1:23" s="1" customFormat="1" ht="8.2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3" s="1" customFormat="1" x14ac:dyDescent="0.3">
      <c r="A58" s="11" t="s">
        <v>33</v>
      </c>
      <c r="B58" s="11" t="s">
        <v>31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</row>
    <row r="59" spans="1:23" s="1" customFormat="1" x14ac:dyDescent="0.3">
      <c r="A59" s="11" t="s">
        <v>34</v>
      </c>
      <c r="B59" s="6" t="s">
        <v>69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2"/>
      <c r="T59" s="12"/>
      <c r="U59" s="6"/>
      <c r="V59" s="6"/>
    </row>
    <row r="60" spans="1:23" s="1" customFormat="1" ht="22.5" customHeight="1" x14ac:dyDescent="0.3">
      <c r="A60" s="7" t="s">
        <v>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6"/>
      <c r="T60" s="6"/>
      <c r="U60" s="6"/>
    </row>
    <row r="61" spans="1:23" s="1" customFormat="1" ht="9" customHeight="1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3" ht="24" customHeight="1" thickBot="1" x14ac:dyDescent="0.35">
      <c r="A62" s="547" t="s">
        <v>5</v>
      </c>
      <c r="B62" s="605" t="s">
        <v>1</v>
      </c>
      <c r="C62" s="608" t="s">
        <v>43</v>
      </c>
      <c r="D62" s="611" t="s">
        <v>25</v>
      </c>
      <c r="E62" s="583" t="s">
        <v>2</v>
      </c>
      <c r="F62" s="539" t="s">
        <v>6</v>
      </c>
      <c r="G62" s="566" t="s">
        <v>3</v>
      </c>
      <c r="H62" s="568"/>
      <c r="I62" s="568"/>
      <c r="J62" s="568"/>
      <c r="K62" s="570"/>
      <c r="L62" s="566" t="s">
        <v>24</v>
      </c>
      <c r="M62" s="567"/>
      <c r="N62" s="567"/>
      <c r="O62" s="567"/>
      <c r="P62" s="568"/>
      <c r="Q62" s="569"/>
      <c r="R62" s="569"/>
      <c r="S62" s="570"/>
      <c r="T62" s="571" t="s">
        <v>7</v>
      </c>
      <c r="U62" s="572"/>
      <c r="V62" s="559" t="s">
        <v>8</v>
      </c>
      <c r="W62" s="3"/>
    </row>
    <row r="63" spans="1:23" ht="19.5" customHeight="1" x14ac:dyDescent="0.3">
      <c r="A63" s="548"/>
      <c r="B63" s="606"/>
      <c r="C63" s="609"/>
      <c r="D63" s="612"/>
      <c r="E63" s="614"/>
      <c r="F63" s="540"/>
      <c r="G63" s="722" t="s">
        <v>70</v>
      </c>
      <c r="H63" s="723" t="s">
        <v>893</v>
      </c>
      <c r="I63" s="724" t="s">
        <v>894</v>
      </c>
      <c r="J63" s="725" t="s">
        <v>36</v>
      </c>
      <c r="K63" s="722" t="s">
        <v>4</v>
      </c>
      <c r="L63" s="585"/>
      <c r="M63" s="56"/>
      <c r="N63" s="56"/>
      <c r="O63" s="56"/>
      <c r="P63" s="57"/>
      <c r="Q63" s="588"/>
      <c r="R63" s="29"/>
      <c r="S63" s="590"/>
      <c r="T63" s="573"/>
      <c r="U63" s="574"/>
      <c r="V63" s="560"/>
      <c r="W63" s="2"/>
    </row>
    <row r="64" spans="1:23" ht="37.5" customHeight="1" thickBot="1" x14ac:dyDescent="0.35">
      <c r="A64" s="549"/>
      <c r="B64" s="607"/>
      <c r="C64" s="610"/>
      <c r="D64" s="613"/>
      <c r="E64" s="584"/>
      <c r="F64" s="541"/>
      <c r="G64" s="578"/>
      <c r="H64" s="580"/>
      <c r="I64" s="582"/>
      <c r="J64" s="584"/>
      <c r="K64" s="578"/>
      <c r="L64" s="586"/>
      <c r="M64" s="58"/>
      <c r="N64" s="58"/>
      <c r="O64" s="58"/>
      <c r="P64" s="59"/>
      <c r="Q64" s="589"/>
      <c r="R64" s="107"/>
      <c r="S64" s="591"/>
      <c r="T64" s="575"/>
      <c r="U64" s="576"/>
      <c r="V64" s="561"/>
      <c r="W64" s="2"/>
    </row>
    <row r="65" spans="1:23" s="1" customFormat="1" ht="33.75" customHeight="1" thickBot="1" x14ac:dyDescent="0.35">
      <c r="A65" s="10"/>
      <c r="B65" s="41"/>
      <c r="C65" s="48">
        <f>SUM(C23:C29)</f>
        <v>2</v>
      </c>
      <c r="D65" s="48">
        <f>SUM(D23:D29)</f>
        <v>5</v>
      </c>
      <c r="E65" s="41"/>
      <c r="G65" s="251"/>
      <c r="H65" s="251"/>
      <c r="I65" s="134" t="s">
        <v>35</v>
      </c>
      <c r="J65" s="104">
        <f>SUM(J23:J29)</f>
        <v>277172</v>
      </c>
      <c r="K65" s="104">
        <f>SUM(K23:K29)</f>
        <v>479351</v>
      </c>
      <c r="L65" s="104">
        <f t="shared" ref="L65:S65" si="10">SUM(L42:L64)</f>
        <v>0</v>
      </c>
      <c r="M65" s="104">
        <f t="shared" si="10"/>
        <v>0</v>
      </c>
      <c r="N65" s="104">
        <f t="shared" si="10"/>
        <v>0</v>
      </c>
      <c r="O65" s="104">
        <f t="shared" si="10"/>
        <v>0</v>
      </c>
      <c r="P65" s="104">
        <f t="shared" si="10"/>
        <v>0</v>
      </c>
      <c r="Q65" s="104">
        <f t="shared" si="10"/>
        <v>0</v>
      </c>
      <c r="R65" s="104">
        <f t="shared" si="10"/>
        <v>0</v>
      </c>
      <c r="S65" s="104">
        <f t="shared" si="10"/>
        <v>0</v>
      </c>
      <c r="T65" s="594">
        <f>SUM(T23:U29)</f>
        <v>277172</v>
      </c>
      <c r="U65" s="594"/>
      <c r="V65" s="6"/>
    </row>
    <row r="66" spans="1:23" s="51" customFormat="1" ht="18.75" customHeight="1" thickTop="1" thickBot="1" x14ac:dyDescent="0.35">
      <c r="A66" s="22"/>
      <c r="B66" s="23"/>
      <c r="C66" s="23"/>
      <c r="D66" s="23"/>
      <c r="E66" s="23"/>
      <c r="F66" s="23"/>
      <c r="G66" s="49"/>
      <c r="H66" s="49"/>
      <c r="I66" s="49"/>
      <c r="J66" s="49"/>
      <c r="K66" s="49"/>
      <c r="L66" s="49"/>
      <c r="M66" s="50"/>
      <c r="N66" s="50"/>
      <c r="O66" s="50"/>
      <c r="P66" s="49"/>
      <c r="Q66" s="49"/>
      <c r="R66" s="49"/>
      <c r="S66" s="49"/>
      <c r="T66" s="49"/>
      <c r="U66" s="49"/>
      <c r="V66" s="23"/>
    </row>
    <row r="67" spans="1:23" s="1" customFormat="1" ht="20.25" customHeight="1" thickBot="1" x14ac:dyDescent="0.35">
      <c r="A67" s="9" t="s">
        <v>9</v>
      </c>
      <c r="B67" s="17" t="s">
        <v>17</v>
      </c>
      <c r="C67" s="17"/>
      <c r="D67" s="17"/>
      <c r="E67" s="6"/>
      <c r="F67" s="6"/>
      <c r="G67" s="9" t="s">
        <v>11</v>
      </c>
      <c r="H67" s="7" t="s">
        <v>897</v>
      </c>
      <c r="K67" s="6"/>
      <c r="L67" s="6"/>
      <c r="M67" s="6"/>
      <c r="N67" s="6"/>
      <c r="O67" s="6"/>
      <c r="P67" s="6"/>
      <c r="Q67" s="9" t="s">
        <v>10</v>
      </c>
      <c r="R67" s="595" t="s">
        <v>68</v>
      </c>
      <c r="S67" s="595"/>
      <c r="T67" s="595"/>
      <c r="U67" s="595"/>
      <c r="V67" s="14"/>
    </row>
    <row r="68" spans="1:23" s="1" customFormat="1" ht="20.25" customHeight="1" x14ac:dyDescent="0.3">
      <c r="A68" s="106"/>
      <c r="B68" s="17"/>
      <c r="C68" s="17"/>
      <c r="D68" s="17"/>
      <c r="E68" s="6"/>
      <c r="F68" s="6"/>
      <c r="G68" s="106"/>
      <c r="H68" s="7"/>
      <c r="K68" s="6"/>
      <c r="L68" s="6"/>
      <c r="M68" s="6"/>
      <c r="N68" s="6"/>
      <c r="O68" s="6"/>
      <c r="P68" s="6"/>
      <c r="Q68" s="106"/>
      <c r="R68" s="102"/>
      <c r="S68" s="102"/>
      <c r="T68" s="102"/>
      <c r="U68" s="102"/>
      <c r="V68" s="14"/>
    </row>
    <row r="69" spans="1:23" s="1" customFormat="1" ht="20.25" customHeight="1" x14ac:dyDescent="0.3">
      <c r="A69" s="596" t="s">
        <v>71</v>
      </c>
      <c r="B69" s="596"/>
      <c r="C69" s="30"/>
      <c r="D69" s="30"/>
      <c r="E69" s="55"/>
      <c r="F69" s="7"/>
      <c r="G69" s="596" t="s">
        <v>45</v>
      </c>
      <c r="H69" s="596"/>
      <c r="I69" s="596"/>
      <c r="J69" s="596"/>
      <c r="K69" s="7"/>
      <c r="L69" s="55"/>
      <c r="M69" s="7"/>
      <c r="N69" s="7"/>
      <c r="O69" s="7"/>
      <c r="P69" s="7"/>
      <c r="Q69" s="596" t="s">
        <v>39</v>
      </c>
      <c r="R69" s="596"/>
      <c r="S69" s="596"/>
      <c r="T69" s="7"/>
      <c r="U69" s="55"/>
      <c r="V69" s="6"/>
    </row>
    <row r="70" spans="1:23" s="1" customFormat="1" ht="20.25" customHeight="1" x14ac:dyDescent="0.3">
      <c r="A70" s="597" t="s">
        <v>37</v>
      </c>
      <c r="B70" s="597"/>
      <c r="C70" s="102"/>
      <c r="D70" s="102"/>
      <c r="E70" s="31" t="s">
        <v>16</v>
      </c>
      <c r="F70" s="31"/>
      <c r="G70" s="597" t="s">
        <v>38</v>
      </c>
      <c r="H70" s="597"/>
      <c r="I70" s="597"/>
      <c r="J70" s="597"/>
      <c r="L70" s="31" t="s">
        <v>16</v>
      </c>
      <c r="M70" s="31"/>
      <c r="N70" s="31"/>
      <c r="O70" s="31"/>
      <c r="P70" s="8"/>
      <c r="Q70" s="598" t="s">
        <v>40</v>
      </c>
      <c r="R70" s="598"/>
      <c r="S70" s="598"/>
      <c r="T70" s="16"/>
      <c r="U70" s="31" t="s">
        <v>16</v>
      </c>
      <c r="V70" s="16"/>
    </row>
    <row r="71" spans="1:23" s="1" customFormat="1" ht="20.25" customHeight="1" x14ac:dyDescent="0.3">
      <c r="A71" s="597" t="s">
        <v>18</v>
      </c>
      <c r="B71" s="597"/>
      <c r="C71" s="102"/>
      <c r="D71" s="102"/>
      <c r="F71" s="8"/>
      <c r="G71" s="599" t="s">
        <v>19</v>
      </c>
      <c r="H71" s="599"/>
      <c r="I71" s="599"/>
      <c r="J71" s="599"/>
      <c r="Q71" s="598" t="s">
        <v>28</v>
      </c>
      <c r="R71" s="598"/>
      <c r="S71" s="598"/>
      <c r="T71" s="16"/>
      <c r="U71" s="16"/>
      <c r="V71" s="16"/>
    </row>
    <row r="72" spans="1:23" s="1" customFormat="1" ht="20.25" customHeight="1" thickBot="1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T72" s="7"/>
      <c r="U72" s="6"/>
      <c r="V72" s="6"/>
      <c r="W72" s="600"/>
    </row>
    <row r="73" spans="1:23" s="1" customFormat="1" ht="18.75" customHeight="1" thickBot="1" x14ac:dyDescent="0.35">
      <c r="A73" s="9" t="s">
        <v>12</v>
      </c>
      <c r="B73" s="601" t="s">
        <v>29</v>
      </c>
      <c r="C73" s="601"/>
      <c r="D73" s="601"/>
      <c r="E73" s="601"/>
      <c r="F73" s="601"/>
      <c r="G73" s="9" t="s">
        <v>14</v>
      </c>
      <c r="H73" s="602" t="s">
        <v>67</v>
      </c>
      <c r="I73" s="602"/>
      <c r="J73" s="602"/>
      <c r="K73" s="602"/>
      <c r="L73" s="602"/>
      <c r="M73" s="79"/>
      <c r="N73" s="79"/>
      <c r="O73" s="79"/>
      <c r="Q73" s="9" t="s">
        <v>25</v>
      </c>
      <c r="T73" s="15"/>
      <c r="V73" s="6"/>
      <c r="W73" s="600"/>
    </row>
    <row r="74" spans="1:23" s="1" customFormat="1" ht="18.75" customHeight="1" x14ac:dyDescent="0.3">
      <c r="A74" s="6" t="s">
        <v>13</v>
      </c>
      <c r="B74" s="14"/>
      <c r="C74" s="14"/>
      <c r="D74" s="14"/>
      <c r="E74" s="14"/>
      <c r="F74" s="14"/>
      <c r="G74" s="14"/>
      <c r="H74" s="602"/>
      <c r="I74" s="602"/>
      <c r="J74" s="602"/>
      <c r="K74" s="602"/>
      <c r="L74" s="602"/>
      <c r="M74" s="79"/>
      <c r="N74" s="79"/>
      <c r="O74" s="79"/>
      <c r="T74" s="15"/>
      <c r="W74" s="600"/>
    </row>
    <row r="75" spans="1:23" s="1" customFormat="1" ht="15" customHeight="1" x14ac:dyDescent="0.3">
      <c r="A75" s="6"/>
      <c r="B75" s="7" t="s">
        <v>15</v>
      </c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S75" s="7" t="s">
        <v>22</v>
      </c>
      <c r="W75" s="600"/>
    </row>
    <row r="76" spans="1:23" s="1" customFormat="1" ht="16.5" customHeight="1" x14ac:dyDescent="0.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S76" s="6" t="s">
        <v>23</v>
      </c>
      <c r="W76" s="600"/>
    </row>
    <row r="77" spans="1:23" s="1" customFormat="1" ht="15" customHeight="1" x14ac:dyDescent="0.3">
      <c r="A77" s="596" t="s">
        <v>41</v>
      </c>
      <c r="B77" s="596"/>
      <c r="C77" s="30"/>
      <c r="D77" s="30"/>
      <c r="E77" s="55"/>
      <c r="F77" s="7"/>
      <c r="G77" s="55"/>
      <c r="H77" s="55"/>
      <c r="I77" s="55"/>
      <c r="J77" s="13"/>
      <c r="L77" s="13"/>
      <c r="P77" s="7"/>
      <c r="Q77" s="7"/>
      <c r="R77" s="7"/>
      <c r="S77" s="7"/>
      <c r="V77" s="7"/>
      <c r="W77" s="600"/>
    </row>
    <row r="78" spans="1:23" s="1" customFormat="1" ht="15" customHeight="1" x14ac:dyDescent="0.3">
      <c r="A78" s="598" t="s">
        <v>42</v>
      </c>
      <c r="B78" s="598"/>
      <c r="C78" s="105"/>
      <c r="D78" s="105"/>
      <c r="E78" s="31" t="s">
        <v>16</v>
      </c>
      <c r="F78" s="31"/>
      <c r="G78" s="597" t="s">
        <v>20</v>
      </c>
      <c r="H78" s="597"/>
      <c r="I78" s="597"/>
      <c r="J78" s="597"/>
      <c r="L78" s="31" t="s">
        <v>16</v>
      </c>
      <c r="M78" s="31"/>
      <c r="N78" s="31"/>
      <c r="O78" s="31"/>
      <c r="P78" s="7"/>
      <c r="Q78" s="7"/>
      <c r="R78" s="7"/>
      <c r="V78" s="6"/>
      <c r="W78" s="4"/>
    </row>
    <row r="79" spans="1:23" s="1" customFormat="1" ht="15" customHeight="1" x14ac:dyDescent="0.3">
      <c r="A79" s="598" t="s">
        <v>30</v>
      </c>
      <c r="B79" s="598"/>
      <c r="C79" s="105"/>
      <c r="D79" s="105"/>
      <c r="E79" s="16"/>
      <c r="F79" s="7"/>
      <c r="G79" s="597" t="s">
        <v>21</v>
      </c>
      <c r="H79" s="597"/>
      <c r="I79" s="597"/>
      <c r="J79" s="597"/>
      <c r="P79" s="14"/>
      <c r="Q79" s="14"/>
      <c r="R79" s="14"/>
      <c r="S79" s="14"/>
      <c r="T79" s="7"/>
      <c r="U79" s="6"/>
      <c r="V79" s="6"/>
    </row>
  </sheetData>
  <mergeCells count="102">
    <mergeCell ref="T26:U26"/>
    <mergeCell ref="A79:B79"/>
    <mergeCell ref="G79:J79"/>
    <mergeCell ref="W72:W77"/>
    <mergeCell ref="B73:F73"/>
    <mergeCell ref="H73:L74"/>
    <mergeCell ref="A77:B77"/>
    <mergeCell ref="A78:B78"/>
    <mergeCell ref="G78:J78"/>
    <mergeCell ref="A70:B70"/>
    <mergeCell ref="G70:J70"/>
    <mergeCell ref="Q70:S70"/>
    <mergeCell ref="A71:B71"/>
    <mergeCell ref="G71:J71"/>
    <mergeCell ref="Q71:S71"/>
    <mergeCell ref="R67:U67"/>
    <mergeCell ref="A69:B69"/>
    <mergeCell ref="G69:J69"/>
    <mergeCell ref="Q69:S69"/>
    <mergeCell ref="V62:V64"/>
    <mergeCell ref="G63:G64"/>
    <mergeCell ref="H63:H64"/>
    <mergeCell ref="I63:I64"/>
    <mergeCell ref="A46:B46"/>
    <mergeCell ref="A47:B47"/>
    <mergeCell ref="G47:J47"/>
    <mergeCell ref="J63:J64"/>
    <mergeCell ref="K63:K64"/>
    <mergeCell ref="L63:L64"/>
    <mergeCell ref="Q63:Q64"/>
    <mergeCell ref="S63:S64"/>
    <mergeCell ref="D62:D64"/>
    <mergeCell ref="E62:E64"/>
    <mergeCell ref="F62:F64"/>
    <mergeCell ref="G62:K62"/>
    <mergeCell ref="L62:S62"/>
    <mergeCell ref="A40:B40"/>
    <mergeCell ref="G40:J40"/>
    <mergeCell ref="Q40:S40"/>
    <mergeCell ref="T65:U65"/>
    <mergeCell ref="T29:U29"/>
    <mergeCell ref="T18:U18"/>
    <mergeCell ref="T30:U30"/>
    <mergeCell ref="T31:U31"/>
    <mergeCell ref="T32:U32"/>
    <mergeCell ref="T33:U33"/>
    <mergeCell ref="T34:U34"/>
    <mergeCell ref="R36:U36"/>
    <mergeCell ref="G39:J39"/>
    <mergeCell ref="Q39:S39"/>
    <mergeCell ref="T20:U20"/>
    <mergeCell ref="A54:U54"/>
    <mergeCell ref="A55:U55"/>
    <mergeCell ref="A56:U56"/>
    <mergeCell ref="A62:A64"/>
    <mergeCell ref="B62:B64"/>
    <mergeCell ref="C62:C64"/>
    <mergeCell ref="T62:U64"/>
    <mergeCell ref="B42:F42"/>
    <mergeCell ref="H42:L43"/>
    <mergeCell ref="W41:W46"/>
    <mergeCell ref="T21:U21"/>
    <mergeCell ref="T28:U28"/>
    <mergeCell ref="I13:I14"/>
    <mergeCell ref="J13:J14"/>
    <mergeCell ref="K13:K14"/>
    <mergeCell ref="S51:V51"/>
    <mergeCell ref="A52:U52"/>
    <mergeCell ref="A53:U53"/>
    <mergeCell ref="A48:B48"/>
    <mergeCell ref="G48:J48"/>
    <mergeCell ref="A38:B38"/>
    <mergeCell ref="T19:U19"/>
    <mergeCell ref="T22:U22"/>
    <mergeCell ref="T23:U23"/>
    <mergeCell ref="T24:U24"/>
    <mergeCell ref="T25:U25"/>
    <mergeCell ref="T27:U27"/>
    <mergeCell ref="T15:U15"/>
    <mergeCell ref="T16:U16"/>
    <mergeCell ref="T17:U17"/>
    <mergeCell ref="G38:J38"/>
    <mergeCell ref="Q38:S38"/>
    <mergeCell ref="A39:B39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T12:U14"/>
    <mergeCell ref="V12:V14"/>
    <mergeCell ref="G13:G14"/>
    <mergeCell ref="H13:H14"/>
    <mergeCell ref="L12:S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9" fitToHeight="0" orientation="landscape" r:id="rId1"/>
  <headerFooter>
    <oddHeader>&amp;RPayroll No. : ________________ 
Sheet &amp;P of &amp;N  Sheets</oddHeader>
  </headerFooter>
  <rowBreaks count="1" manualBreakCount="1">
    <brk id="31" max="21" man="1"/>
  </rowBreaks>
  <colBreaks count="1" manualBreakCount="1">
    <brk id="21" max="39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48"/>
  <sheetViews>
    <sheetView view="pageBreakPreview" topLeftCell="A16" zoomScale="85" zoomScaleNormal="85" zoomScaleSheetLayoutView="85" workbookViewId="0">
      <pane xSplit="2" topLeftCell="T1" activePane="topRight" state="frozen"/>
      <selection pane="topRight" activeCell="E25" sqref="E25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22.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605" t="s">
        <v>1</v>
      </c>
      <c r="C12" s="608" t="s">
        <v>43</v>
      </c>
      <c r="D12" s="611" t="s">
        <v>25</v>
      </c>
      <c r="E12" s="583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606"/>
      <c r="C13" s="609"/>
      <c r="D13" s="612"/>
      <c r="E13" s="614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607"/>
      <c r="C14" s="610"/>
      <c r="D14" s="613"/>
      <c r="E14" s="584"/>
      <c r="F14" s="541"/>
      <c r="G14" s="578"/>
      <c r="H14" s="580"/>
      <c r="I14" s="582"/>
      <c r="J14" s="727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68" customFormat="1" ht="27" customHeight="1" x14ac:dyDescent="0.35">
      <c r="A15" s="62">
        <v>1</v>
      </c>
      <c r="B15" s="139" t="s">
        <v>148</v>
      </c>
      <c r="C15" s="115">
        <v>1</v>
      </c>
      <c r="D15" s="115"/>
      <c r="E15" s="135" t="s">
        <v>706</v>
      </c>
      <c r="F15" s="94">
        <v>223</v>
      </c>
      <c r="G15" s="136">
        <v>13598</v>
      </c>
      <c r="H15" s="117"/>
      <c r="I15" s="118"/>
      <c r="J15" s="118">
        <v>5000</v>
      </c>
      <c r="K15" s="119">
        <f t="shared" ref="K15:K31" si="0">G15+J15</f>
        <v>18598</v>
      </c>
      <c r="L15" s="120"/>
      <c r="M15" s="121"/>
      <c r="N15" s="121"/>
      <c r="O15" s="121"/>
      <c r="P15" s="98"/>
      <c r="Q15" s="122"/>
      <c r="R15" s="118"/>
      <c r="S15" s="123">
        <f t="shared" ref="S15:S16" si="1">SUM(P15:P15,R15:R15)</f>
        <v>0</v>
      </c>
      <c r="T15" s="587">
        <f t="shared" ref="T15:T23" si="2">K15-S15</f>
        <v>18598</v>
      </c>
      <c r="U15" s="587"/>
    </row>
    <row r="16" spans="1:23" s="40" customFormat="1" ht="27" customHeight="1" x14ac:dyDescent="0.35">
      <c r="A16" s="62">
        <v>2</v>
      </c>
      <c r="B16" s="139" t="s">
        <v>149</v>
      </c>
      <c r="C16" s="115">
        <v>1</v>
      </c>
      <c r="D16" s="115"/>
      <c r="E16" s="137" t="s">
        <v>707</v>
      </c>
      <c r="F16" s="94">
        <v>205</v>
      </c>
      <c r="G16" s="136">
        <v>40683</v>
      </c>
      <c r="H16" s="124"/>
      <c r="I16" s="125"/>
      <c r="J16" s="118">
        <v>5000</v>
      </c>
      <c r="K16" s="119">
        <f t="shared" si="0"/>
        <v>45683</v>
      </c>
      <c r="L16" s="126"/>
      <c r="M16" s="127"/>
      <c r="N16" s="127"/>
      <c r="O16" s="127"/>
      <c r="P16" s="99"/>
      <c r="Q16" s="128"/>
      <c r="R16" s="125"/>
      <c r="S16" s="129">
        <f t="shared" si="1"/>
        <v>0</v>
      </c>
      <c r="T16" s="592">
        <f t="shared" si="2"/>
        <v>45683</v>
      </c>
      <c r="U16" s="592"/>
    </row>
    <row r="17" spans="1:22" s="40" customFormat="1" ht="27" customHeight="1" x14ac:dyDescent="0.35">
      <c r="A17" s="62">
        <v>3</v>
      </c>
      <c r="B17" s="139" t="s">
        <v>150</v>
      </c>
      <c r="C17" s="115"/>
      <c r="D17" s="115">
        <v>1</v>
      </c>
      <c r="E17" s="137" t="s">
        <v>708</v>
      </c>
      <c r="F17" s="94">
        <v>343</v>
      </c>
      <c r="G17" s="138">
        <v>31928</v>
      </c>
      <c r="H17" s="124"/>
      <c r="I17" s="125"/>
      <c r="J17" s="118">
        <v>5000</v>
      </c>
      <c r="K17" s="119">
        <f t="shared" si="0"/>
        <v>36928</v>
      </c>
      <c r="L17" s="126"/>
      <c r="M17" s="127"/>
      <c r="N17" s="127"/>
      <c r="O17" s="127"/>
      <c r="P17" s="99"/>
      <c r="Q17" s="128"/>
      <c r="R17" s="125"/>
      <c r="S17" s="129">
        <f>SUM(P17:P17,R17:R17)</f>
        <v>0</v>
      </c>
      <c r="T17" s="592">
        <f t="shared" si="2"/>
        <v>36928</v>
      </c>
      <c r="U17" s="592"/>
    </row>
    <row r="18" spans="1:22" s="68" customFormat="1" ht="27" customHeight="1" x14ac:dyDescent="0.35">
      <c r="A18" s="62">
        <v>4</v>
      </c>
      <c r="B18" s="139" t="s">
        <v>151</v>
      </c>
      <c r="C18" s="115">
        <v>1</v>
      </c>
      <c r="D18" s="115"/>
      <c r="E18" s="137" t="s">
        <v>650</v>
      </c>
      <c r="F18" s="94">
        <v>260</v>
      </c>
      <c r="G18" s="138">
        <v>13598</v>
      </c>
      <c r="H18" s="117"/>
      <c r="I18" s="118"/>
      <c r="J18" s="118">
        <v>5000</v>
      </c>
      <c r="K18" s="119">
        <f t="shared" si="0"/>
        <v>18598</v>
      </c>
      <c r="L18" s="120"/>
      <c r="M18" s="121"/>
      <c r="N18" s="121"/>
      <c r="O18" s="121"/>
      <c r="P18" s="98"/>
      <c r="Q18" s="122"/>
      <c r="R18" s="118"/>
      <c r="S18" s="123">
        <f t="shared" ref="S18:S23" si="3">SUM(P18:P18,R18:R18)</f>
        <v>0</v>
      </c>
      <c r="T18" s="587">
        <f t="shared" si="2"/>
        <v>18598</v>
      </c>
      <c r="U18" s="587"/>
    </row>
    <row r="19" spans="1:22" s="68" customFormat="1" ht="27" customHeight="1" x14ac:dyDescent="0.35">
      <c r="A19" s="62">
        <v>5</v>
      </c>
      <c r="B19" s="139" t="s">
        <v>903</v>
      </c>
      <c r="C19" s="115">
        <v>1</v>
      </c>
      <c r="D19" s="115"/>
      <c r="E19" s="137" t="s">
        <v>710</v>
      </c>
      <c r="F19" s="94">
        <v>1175</v>
      </c>
      <c r="G19" s="138">
        <v>22895</v>
      </c>
      <c r="H19" s="117"/>
      <c r="I19" s="118"/>
      <c r="J19" s="118">
        <v>5000</v>
      </c>
      <c r="K19" s="119">
        <f t="shared" si="0"/>
        <v>27895</v>
      </c>
      <c r="L19" s="120"/>
      <c r="M19" s="121"/>
      <c r="N19" s="121"/>
      <c r="O19" s="121"/>
      <c r="P19" s="98"/>
      <c r="Q19" s="122"/>
      <c r="R19" s="118"/>
      <c r="S19" s="123">
        <f t="shared" ref="S19" si="4">SUM(P19:P19,R19:R19)</f>
        <v>0</v>
      </c>
      <c r="T19" s="587">
        <f t="shared" ref="T19" si="5">K19-S19</f>
        <v>27895</v>
      </c>
      <c r="U19" s="587"/>
    </row>
    <row r="20" spans="1:22" s="68" customFormat="1" ht="27" customHeight="1" x14ac:dyDescent="0.35">
      <c r="A20" s="62">
        <v>5</v>
      </c>
      <c r="B20" s="331" t="s">
        <v>953</v>
      </c>
      <c r="C20" s="115">
        <v>1</v>
      </c>
      <c r="D20" s="115"/>
      <c r="E20" s="137" t="s">
        <v>663</v>
      </c>
      <c r="F20" s="94">
        <v>2444</v>
      </c>
      <c r="G20" s="138">
        <v>15189</v>
      </c>
      <c r="H20" s="117"/>
      <c r="I20" s="118"/>
      <c r="J20" s="118">
        <v>5000</v>
      </c>
      <c r="K20" s="119">
        <f t="shared" ref="K20" si="6">G20+J20</f>
        <v>20189</v>
      </c>
      <c r="L20" s="120"/>
      <c r="M20" s="121"/>
      <c r="N20" s="121"/>
      <c r="O20" s="121"/>
      <c r="P20" s="98"/>
      <c r="Q20" s="122"/>
      <c r="R20" s="118"/>
      <c r="S20" s="123">
        <f t="shared" ref="S20" si="7">SUM(P20:P20,R20:R20)</f>
        <v>0</v>
      </c>
      <c r="T20" s="587">
        <f t="shared" ref="T20" si="8">K20-S20</f>
        <v>20189</v>
      </c>
      <c r="U20" s="587"/>
    </row>
    <row r="21" spans="1:22" s="68" customFormat="1" ht="27" customHeight="1" x14ac:dyDescent="0.35">
      <c r="A21" s="62">
        <v>6</v>
      </c>
      <c r="B21" s="139" t="s">
        <v>152</v>
      </c>
      <c r="C21" s="115"/>
      <c r="D21" s="115">
        <v>1</v>
      </c>
      <c r="E21" s="137" t="s">
        <v>709</v>
      </c>
      <c r="F21" s="94">
        <v>802</v>
      </c>
      <c r="G21" s="138">
        <v>22895</v>
      </c>
      <c r="H21" s="117"/>
      <c r="I21" s="118"/>
      <c r="J21" s="118">
        <v>5000</v>
      </c>
      <c r="K21" s="119">
        <f t="shared" si="0"/>
        <v>27895</v>
      </c>
      <c r="L21" s="120"/>
      <c r="M21" s="121"/>
      <c r="N21" s="121"/>
      <c r="O21" s="121"/>
      <c r="P21" s="98"/>
      <c r="Q21" s="122"/>
      <c r="R21" s="118"/>
      <c r="S21" s="123">
        <f t="shared" si="3"/>
        <v>0</v>
      </c>
      <c r="T21" s="587">
        <f t="shared" si="2"/>
        <v>27895</v>
      </c>
      <c r="U21" s="587"/>
    </row>
    <row r="22" spans="1:22" s="40" customFormat="1" ht="27" customHeight="1" x14ac:dyDescent="0.35">
      <c r="A22" s="62">
        <v>7</v>
      </c>
      <c r="B22" s="139" t="s">
        <v>153</v>
      </c>
      <c r="C22" s="115"/>
      <c r="D22" s="115">
        <v>1</v>
      </c>
      <c r="E22" s="137" t="s">
        <v>669</v>
      </c>
      <c r="F22" s="94">
        <v>105</v>
      </c>
      <c r="G22" s="136">
        <v>13598</v>
      </c>
      <c r="H22" s="124"/>
      <c r="I22" s="125"/>
      <c r="J22" s="118">
        <v>5000</v>
      </c>
      <c r="K22" s="119">
        <f t="shared" si="0"/>
        <v>18598</v>
      </c>
      <c r="L22" s="126"/>
      <c r="M22" s="127"/>
      <c r="N22" s="127"/>
      <c r="O22" s="127"/>
      <c r="P22" s="99"/>
      <c r="Q22" s="128"/>
      <c r="R22" s="125"/>
      <c r="S22" s="129">
        <f t="shared" si="3"/>
        <v>0</v>
      </c>
      <c r="T22" s="592">
        <f t="shared" si="2"/>
        <v>18598</v>
      </c>
      <c r="U22" s="592"/>
    </row>
    <row r="23" spans="1:22" s="68" customFormat="1" ht="27" customHeight="1" x14ac:dyDescent="0.35">
      <c r="A23" s="62">
        <v>8</v>
      </c>
      <c r="B23" s="140" t="s">
        <v>154</v>
      </c>
      <c r="C23" s="115">
        <v>1</v>
      </c>
      <c r="D23" s="115"/>
      <c r="E23" s="137" t="s">
        <v>710</v>
      </c>
      <c r="F23" s="94">
        <v>2089</v>
      </c>
      <c r="G23" s="138">
        <v>22895</v>
      </c>
      <c r="H23" s="117"/>
      <c r="I23" s="118"/>
      <c r="J23" s="118">
        <v>5000</v>
      </c>
      <c r="K23" s="119">
        <f t="shared" si="0"/>
        <v>27895</v>
      </c>
      <c r="L23" s="120"/>
      <c r="M23" s="121"/>
      <c r="N23" s="121"/>
      <c r="O23" s="121"/>
      <c r="P23" s="98"/>
      <c r="Q23" s="122"/>
      <c r="R23" s="118"/>
      <c r="S23" s="123">
        <f t="shared" si="3"/>
        <v>0</v>
      </c>
      <c r="T23" s="587">
        <f t="shared" si="2"/>
        <v>27895</v>
      </c>
      <c r="U23" s="587"/>
    </row>
    <row r="24" spans="1:22" s="68" customFormat="1" ht="27" customHeight="1" x14ac:dyDescent="0.35">
      <c r="A24" s="62">
        <v>9</v>
      </c>
      <c r="B24" s="139" t="s">
        <v>155</v>
      </c>
      <c r="C24" s="115"/>
      <c r="D24" s="115">
        <v>1</v>
      </c>
      <c r="E24" s="137" t="s">
        <v>707</v>
      </c>
      <c r="F24" s="94">
        <v>224</v>
      </c>
      <c r="G24" s="138">
        <v>41135</v>
      </c>
      <c r="H24" s="117"/>
      <c r="I24" s="118"/>
      <c r="J24" s="118">
        <v>5000</v>
      </c>
      <c r="K24" s="119">
        <f t="shared" si="0"/>
        <v>46135</v>
      </c>
      <c r="L24" s="120"/>
      <c r="M24" s="121"/>
      <c r="N24" s="121"/>
      <c r="O24" s="121"/>
      <c r="P24" s="98"/>
      <c r="Q24" s="122"/>
      <c r="R24" s="118"/>
      <c r="S24" s="123">
        <f>SUM(P24:P24,R24:R24)</f>
        <v>0</v>
      </c>
      <c r="T24" s="587">
        <f>K24-S24</f>
        <v>46135</v>
      </c>
      <c r="U24" s="587"/>
    </row>
    <row r="25" spans="1:22" s="68" customFormat="1" ht="27" customHeight="1" x14ac:dyDescent="0.35">
      <c r="A25" s="62">
        <v>10</v>
      </c>
      <c r="B25" s="139" t="s">
        <v>156</v>
      </c>
      <c r="C25" s="115"/>
      <c r="D25" s="115">
        <v>1</v>
      </c>
      <c r="E25" s="137" t="s">
        <v>711</v>
      </c>
      <c r="F25" s="94">
        <v>845</v>
      </c>
      <c r="G25" s="138">
        <v>17098</v>
      </c>
      <c r="H25" s="117"/>
      <c r="I25" s="118"/>
      <c r="J25" s="118">
        <v>5000</v>
      </c>
      <c r="K25" s="119">
        <f t="shared" si="0"/>
        <v>22098</v>
      </c>
      <c r="L25" s="120"/>
      <c r="M25" s="121"/>
      <c r="N25" s="121"/>
      <c r="O25" s="121"/>
      <c r="P25" s="98"/>
      <c r="Q25" s="131"/>
      <c r="R25" s="118"/>
      <c r="S25" s="123">
        <f>SUM(P25:P25,R25:R25)</f>
        <v>0</v>
      </c>
      <c r="T25" s="587">
        <f t="shared" ref="T25:T29" si="9">K25-S25</f>
        <v>22098</v>
      </c>
      <c r="U25" s="587"/>
    </row>
    <row r="26" spans="1:22" s="68" customFormat="1" ht="27" customHeight="1" x14ac:dyDescent="0.35">
      <c r="A26" s="62">
        <v>11</v>
      </c>
      <c r="B26" s="139" t="s">
        <v>158</v>
      </c>
      <c r="C26" s="115"/>
      <c r="D26" s="115">
        <v>1</v>
      </c>
      <c r="E26" s="137" t="s">
        <v>669</v>
      </c>
      <c r="F26" s="94">
        <v>403</v>
      </c>
      <c r="G26" s="138">
        <v>13598</v>
      </c>
      <c r="H26" s="117"/>
      <c r="I26" s="118"/>
      <c r="J26" s="118">
        <v>5000</v>
      </c>
      <c r="K26" s="119">
        <f t="shared" si="0"/>
        <v>18598</v>
      </c>
      <c r="L26" s="120"/>
      <c r="M26" s="121"/>
      <c r="N26" s="121"/>
      <c r="O26" s="121"/>
      <c r="P26" s="98"/>
      <c r="Q26" s="131"/>
      <c r="R26" s="118"/>
      <c r="S26" s="123">
        <f>SUM(P26:P26,R26:R26)</f>
        <v>0</v>
      </c>
      <c r="T26" s="587">
        <f>K26-S26</f>
        <v>18598</v>
      </c>
      <c r="U26" s="587"/>
    </row>
    <row r="27" spans="1:22" s="68" customFormat="1" ht="27" customHeight="1" x14ac:dyDescent="0.35">
      <c r="A27" s="62">
        <v>12</v>
      </c>
      <c r="B27" s="139" t="s">
        <v>157</v>
      </c>
      <c r="C27" s="115"/>
      <c r="D27" s="115">
        <v>1</v>
      </c>
      <c r="E27" s="137" t="s">
        <v>711</v>
      </c>
      <c r="F27" s="94">
        <v>36</v>
      </c>
      <c r="G27" s="136">
        <v>17725</v>
      </c>
      <c r="H27" s="117"/>
      <c r="I27" s="118"/>
      <c r="J27" s="118">
        <v>5000</v>
      </c>
      <c r="K27" s="119">
        <f t="shared" si="0"/>
        <v>22725</v>
      </c>
      <c r="L27" s="120"/>
      <c r="M27" s="121"/>
      <c r="N27" s="121"/>
      <c r="O27" s="121"/>
      <c r="P27" s="98"/>
      <c r="Q27" s="122"/>
      <c r="R27" s="118"/>
      <c r="S27" s="123">
        <f>SUM(P27:P27,R27:R27)</f>
        <v>0</v>
      </c>
      <c r="T27" s="587">
        <f>K27-S27</f>
        <v>22725</v>
      </c>
      <c r="U27" s="587"/>
    </row>
    <row r="28" spans="1:22" s="40" customFormat="1" ht="27" customHeight="1" x14ac:dyDescent="0.35">
      <c r="A28" s="62">
        <v>13</v>
      </c>
      <c r="B28" s="140" t="s">
        <v>159</v>
      </c>
      <c r="C28" s="115">
        <v>1</v>
      </c>
      <c r="D28" s="115"/>
      <c r="E28" s="137" t="s">
        <v>673</v>
      </c>
      <c r="F28" s="94">
        <v>680</v>
      </c>
      <c r="G28" s="136">
        <v>90709</v>
      </c>
      <c r="H28" s="124"/>
      <c r="I28" s="125"/>
      <c r="J28" s="118">
        <v>5000</v>
      </c>
      <c r="K28" s="119">
        <f t="shared" si="0"/>
        <v>95709</v>
      </c>
      <c r="L28" s="126"/>
      <c r="M28" s="127"/>
      <c r="N28" s="127"/>
      <c r="O28" s="127"/>
      <c r="P28" s="99"/>
      <c r="Q28" s="128"/>
      <c r="R28" s="125"/>
      <c r="S28" s="129">
        <f t="shared" ref="S28" si="10">SUM(P28:P28,R28:R28)</f>
        <v>0</v>
      </c>
      <c r="T28" s="592">
        <f t="shared" si="9"/>
        <v>95709</v>
      </c>
      <c r="U28" s="592"/>
    </row>
    <row r="29" spans="1:22" s="40" customFormat="1" ht="27" customHeight="1" x14ac:dyDescent="0.35">
      <c r="A29" s="62">
        <v>14</v>
      </c>
      <c r="B29" s="139" t="s">
        <v>160</v>
      </c>
      <c r="C29" s="115"/>
      <c r="D29" s="115">
        <v>1</v>
      </c>
      <c r="E29" s="137" t="s">
        <v>712</v>
      </c>
      <c r="F29" s="94">
        <v>191</v>
      </c>
      <c r="G29" s="136">
        <v>70610</v>
      </c>
      <c r="H29" s="124"/>
      <c r="I29" s="125"/>
      <c r="J29" s="118">
        <v>5000</v>
      </c>
      <c r="K29" s="119">
        <f t="shared" si="0"/>
        <v>75610</v>
      </c>
      <c r="L29" s="126"/>
      <c r="M29" s="127"/>
      <c r="N29" s="127"/>
      <c r="O29" s="127"/>
      <c r="P29" s="99"/>
      <c r="Q29" s="128"/>
      <c r="R29" s="125"/>
      <c r="S29" s="129">
        <f>SUM(P29:P29,R29:R29)</f>
        <v>0</v>
      </c>
      <c r="T29" s="592">
        <f t="shared" si="9"/>
        <v>75610</v>
      </c>
      <c r="U29" s="592"/>
    </row>
    <row r="30" spans="1:22" s="68" customFormat="1" ht="27" customHeight="1" x14ac:dyDescent="0.35">
      <c r="A30" s="62">
        <v>15</v>
      </c>
      <c r="B30" s="139" t="s">
        <v>161</v>
      </c>
      <c r="C30" s="115"/>
      <c r="D30" s="115">
        <v>1</v>
      </c>
      <c r="E30" s="137" t="s">
        <v>669</v>
      </c>
      <c r="F30" s="94">
        <v>330</v>
      </c>
      <c r="G30" s="136">
        <v>13598</v>
      </c>
      <c r="H30" s="117"/>
      <c r="I30" s="118"/>
      <c r="J30" s="118">
        <v>5000</v>
      </c>
      <c r="K30" s="119">
        <f t="shared" si="0"/>
        <v>18598</v>
      </c>
      <c r="L30" s="120"/>
      <c r="M30" s="121"/>
      <c r="N30" s="121"/>
      <c r="O30" s="121"/>
      <c r="P30" s="98"/>
      <c r="Q30" s="131"/>
      <c r="R30" s="118"/>
      <c r="S30" s="123">
        <f t="shared" ref="S30:S31" si="11">SUM(P30:P30,R30:R30)</f>
        <v>0</v>
      </c>
      <c r="T30" s="587">
        <f t="shared" ref="T30:T31" si="12">K30-S30</f>
        <v>18598</v>
      </c>
      <c r="U30" s="587"/>
    </row>
    <row r="31" spans="1:22" s="40" customFormat="1" ht="27" customHeight="1" x14ac:dyDescent="0.35">
      <c r="A31" s="62">
        <v>16</v>
      </c>
      <c r="B31" s="139" t="s">
        <v>162</v>
      </c>
      <c r="C31" s="115"/>
      <c r="D31" s="115">
        <v>1</v>
      </c>
      <c r="E31" s="137" t="s">
        <v>711</v>
      </c>
      <c r="F31" s="94">
        <v>279</v>
      </c>
      <c r="G31" s="136">
        <v>17253</v>
      </c>
      <c r="H31" s="124"/>
      <c r="I31" s="125"/>
      <c r="J31" s="118">
        <v>5000</v>
      </c>
      <c r="K31" s="119">
        <f t="shared" si="0"/>
        <v>22253</v>
      </c>
      <c r="L31" s="126"/>
      <c r="M31" s="127"/>
      <c r="N31" s="127"/>
      <c r="O31" s="127"/>
      <c r="P31" s="99"/>
      <c r="Q31" s="128"/>
      <c r="R31" s="125"/>
      <c r="S31" s="129">
        <f t="shared" si="11"/>
        <v>0</v>
      </c>
      <c r="T31" s="592">
        <f t="shared" si="12"/>
        <v>22253</v>
      </c>
      <c r="U31" s="592"/>
    </row>
    <row r="32" spans="1:22" s="1" customFormat="1" ht="9" customHeight="1" x14ac:dyDescent="0.3">
      <c r="A32" s="10"/>
      <c r="B32" s="41"/>
      <c r="C32" s="42"/>
      <c r="D32" s="42"/>
      <c r="E32" s="41"/>
      <c r="F32" s="42"/>
      <c r="G32" s="43"/>
      <c r="H32" s="44"/>
      <c r="I32" s="43"/>
      <c r="J32" s="43"/>
      <c r="K32" s="43"/>
      <c r="L32" s="6"/>
      <c r="N32" s="45"/>
      <c r="O32" s="45"/>
      <c r="P32" s="43"/>
      <c r="Q32" s="6"/>
      <c r="R32" s="46"/>
      <c r="S32" s="47"/>
      <c r="T32" s="593"/>
      <c r="U32" s="593"/>
      <c r="V32" s="6"/>
    </row>
    <row r="33" spans="1:23" s="1" customFormat="1" ht="24" customHeight="1" thickBot="1" x14ac:dyDescent="0.35">
      <c r="A33" s="10"/>
      <c r="B33" s="41"/>
      <c r="C33" s="48">
        <f>SUM(C15:C31)</f>
        <v>7</v>
      </c>
      <c r="D33" s="48">
        <f>SUM(D15:D31)</f>
        <v>10</v>
      </c>
      <c r="E33" s="41"/>
      <c r="F33" s="134" t="s">
        <v>35</v>
      </c>
      <c r="G33" s="92">
        <f t="shared" ref="G33:S33" si="13">SUM(G15:G32)</f>
        <v>479005</v>
      </c>
      <c r="H33" s="92">
        <f t="shared" si="13"/>
        <v>0</v>
      </c>
      <c r="I33" s="92">
        <f t="shared" si="13"/>
        <v>0</v>
      </c>
      <c r="J33" s="78">
        <f t="shared" si="13"/>
        <v>85000</v>
      </c>
      <c r="K33" s="78">
        <f t="shared" si="13"/>
        <v>564005</v>
      </c>
      <c r="L33" s="78">
        <f t="shared" si="13"/>
        <v>0</v>
      </c>
      <c r="M33" s="78">
        <f t="shared" si="13"/>
        <v>0</v>
      </c>
      <c r="N33" s="78">
        <f t="shared" si="13"/>
        <v>0</v>
      </c>
      <c r="O33" s="78">
        <f t="shared" si="13"/>
        <v>0</v>
      </c>
      <c r="P33" s="78">
        <f t="shared" si="13"/>
        <v>0</v>
      </c>
      <c r="Q33" s="78">
        <f t="shared" si="13"/>
        <v>0</v>
      </c>
      <c r="R33" s="78">
        <f t="shared" si="13"/>
        <v>0</v>
      </c>
      <c r="S33" s="78">
        <f t="shared" si="13"/>
        <v>0</v>
      </c>
      <c r="T33" s="594">
        <f>SUM(T15:U32)</f>
        <v>564005</v>
      </c>
      <c r="U33" s="594"/>
      <c r="V33" s="6"/>
    </row>
    <row r="34" spans="1:23" s="51" customFormat="1" ht="18.75" customHeight="1" thickTop="1" thickBot="1" x14ac:dyDescent="0.35">
      <c r="A34" s="22"/>
      <c r="B34" s="23"/>
      <c r="C34" s="23"/>
      <c r="D34" s="23"/>
      <c r="E34" s="23"/>
      <c r="F34" s="23"/>
      <c r="G34" s="49"/>
      <c r="H34" s="49"/>
      <c r="I34" s="49"/>
      <c r="J34" s="49"/>
      <c r="K34" s="49"/>
      <c r="L34" s="49"/>
      <c r="M34" s="50"/>
      <c r="N34" s="50"/>
      <c r="O34" s="50"/>
      <c r="P34" s="49"/>
      <c r="Q34" s="49"/>
      <c r="R34" s="49"/>
      <c r="S34" s="49"/>
      <c r="T34" s="49"/>
      <c r="U34" s="49"/>
      <c r="V34" s="23"/>
    </row>
    <row r="35" spans="1:23" s="1" customFormat="1" ht="20.25" customHeight="1" thickBot="1" x14ac:dyDescent="0.35">
      <c r="A35" s="9" t="s">
        <v>9</v>
      </c>
      <c r="B35" s="17" t="s">
        <v>17</v>
      </c>
      <c r="C35" s="17"/>
      <c r="D35" s="17"/>
      <c r="E35" s="6"/>
      <c r="F35" s="6"/>
      <c r="G35" s="9" t="s">
        <v>11</v>
      </c>
      <c r="H35" s="7" t="s">
        <v>27</v>
      </c>
      <c r="I35" s="7" t="s">
        <v>63</v>
      </c>
      <c r="K35" s="6"/>
      <c r="L35" s="6"/>
      <c r="M35" s="6"/>
      <c r="N35" s="6"/>
      <c r="O35" s="6"/>
      <c r="P35" s="6"/>
      <c r="Q35" s="9" t="s">
        <v>10</v>
      </c>
      <c r="R35" s="595" t="s">
        <v>68</v>
      </c>
      <c r="S35" s="595"/>
      <c r="T35" s="595"/>
      <c r="U35" s="595"/>
      <c r="V35" s="14"/>
    </row>
    <row r="36" spans="1:23" s="1" customFormat="1" ht="20.25" customHeight="1" x14ac:dyDescent="0.3">
      <c r="A36" s="77"/>
      <c r="B36" s="17"/>
      <c r="C36" s="17"/>
      <c r="D36" s="17"/>
      <c r="E36" s="6"/>
      <c r="F36" s="6"/>
      <c r="G36" s="77"/>
      <c r="H36" s="7"/>
      <c r="K36" s="6"/>
      <c r="L36" s="6"/>
      <c r="M36" s="6"/>
      <c r="N36" s="6"/>
      <c r="O36" s="6"/>
      <c r="P36" s="6"/>
      <c r="Q36" s="77"/>
      <c r="R36" s="75"/>
      <c r="S36" s="75"/>
      <c r="T36" s="75"/>
      <c r="U36" s="75"/>
      <c r="V36" s="14"/>
    </row>
    <row r="37" spans="1:23" s="1" customFormat="1" ht="20.25" customHeight="1" x14ac:dyDescent="0.3">
      <c r="A37" s="596" t="s">
        <v>71</v>
      </c>
      <c r="B37" s="596"/>
      <c r="C37" s="30"/>
      <c r="D37" s="30"/>
      <c r="E37" s="55"/>
      <c r="F37" s="7"/>
      <c r="G37" s="596" t="s">
        <v>45</v>
      </c>
      <c r="H37" s="596"/>
      <c r="I37" s="596"/>
      <c r="J37" s="596"/>
      <c r="K37" s="7"/>
      <c r="L37" s="55"/>
      <c r="M37" s="7"/>
      <c r="N37" s="7"/>
      <c r="O37" s="7"/>
      <c r="P37" s="7"/>
      <c r="Q37" s="596" t="s">
        <v>39</v>
      </c>
      <c r="R37" s="596"/>
      <c r="S37" s="596"/>
      <c r="T37" s="7"/>
      <c r="U37" s="55"/>
      <c r="V37" s="6"/>
    </row>
    <row r="38" spans="1:23" s="1" customFormat="1" ht="20.25" customHeight="1" x14ac:dyDescent="0.3">
      <c r="A38" s="597" t="s">
        <v>37</v>
      </c>
      <c r="B38" s="597"/>
      <c r="C38" s="75"/>
      <c r="D38" s="75"/>
      <c r="E38" s="31" t="s">
        <v>16</v>
      </c>
      <c r="F38" s="31"/>
      <c r="G38" s="597" t="s">
        <v>38</v>
      </c>
      <c r="H38" s="597"/>
      <c r="I38" s="597"/>
      <c r="J38" s="597"/>
      <c r="L38" s="31" t="s">
        <v>16</v>
      </c>
      <c r="M38" s="31"/>
      <c r="N38" s="31"/>
      <c r="O38" s="31"/>
      <c r="P38" s="8"/>
      <c r="Q38" s="598" t="s">
        <v>40</v>
      </c>
      <c r="R38" s="598"/>
      <c r="S38" s="598"/>
      <c r="T38" s="16"/>
      <c r="U38" s="31" t="s">
        <v>16</v>
      </c>
      <c r="V38" s="16"/>
    </row>
    <row r="39" spans="1:23" s="1" customFormat="1" ht="20.25" customHeight="1" x14ac:dyDescent="0.3">
      <c r="A39" s="597" t="s">
        <v>18</v>
      </c>
      <c r="B39" s="597"/>
      <c r="C39" s="75"/>
      <c r="D39" s="75"/>
      <c r="F39" s="8"/>
      <c r="G39" s="599" t="s">
        <v>19</v>
      </c>
      <c r="H39" s="599"/>
      <c r="I39" s="599"/>
      <c r="J39" s="599"/>
      <c r="Q39" s="598" t="s">
        <v>28</v>
      </c>
      <c r="R39" s="598"/>
      <c r="S39" s="598"/>
      <c r="T39" s="16"/>
      <c r="U39" s="16"/>
      <c r="V39" s="16"/>
    </row>
    <row r="40" spans="1:23" s="1" customFormat="1" ht="20.25" customHeight="1" thickBot="1" x14ac:dyDescent="0.3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T40" s="7"/>
      <c r="U40" s="6"/>
      <c r="V40" s="6"/>
      <c r="W40" s="600"/>
    </row>
    <row r="41" spans="1:23" s="1" customFormat="1" ht="18.75" customHeight="1" thickBot="1" x14ac:dyDescent="0.35">
      <c r="A41" s="9" t="s">
        <v>12</v>
      </c>
      <c r="B41" s="601" t="s">
        <v>29</v>
      </c>
      <c r="C41" s="601"/>
      <c r="D41" s="601"/>
      <c r="E41" s="601"/>
      <c r="F41" s="601"/>
      <c r="G41" s="9" t="s">
        <v>14</v>
      </c>
      <c r="H41" s="602" t="s">
        <v>67</v>
      </c>
      <c r="I41" s="602"/>
      <c r="J41" s="602"/>
      <c r="K41" s="602"/>
      <c r="L41" s="602"/>
      <c r="M41" s="79"/>
      <c r="N41" s="79"/>
      <c r="O41" s="79"/>
      <c r="Q41" s="9" t="s">
        <v>25</v>
      </c>
      <c r="T41" s="15"/>
      <c r="V41" s="6"/>
      <c r="W41" s="600"/>
    </row>
    <row r="42" spans="1:23" s="1" customFormat="1" ht="18.75" customHeight="1" x14ac:dyDescent="0.3">
      <c r="A42" s="6" t="s">
        <v>13</v>
      </c>
      <c r="B42" s="14"/>
      <c r="C42" s="14"/>
      <c r="D42" s="14"/>
      <c r="E42" s="14"/>
      <c r="F42" s="14"/>
      <c r="G42" s="14"/>
      <c r="H42" s="602"/>
      <c r="I42" s="602"/>
      <c r="J42" s="602"/>
      <c r="K42" s="602"/>
      <c r="L42" s="602"/>
      <c r="M42" s="79"/>
      <c r="N42" s="79"/>
      <c r="O42" s="79"/>
      <c r="T42" s="15"/>
      <c r="W42" s="600"/>
    </row>
    <row r="43" spans="1:23" s="1" customFormat="1" ht="15" customHeight="1" x14ac:dyDescent="0.3">
      <c r="A43" s="6"/>
      <c r="B43" s="7" t="s">
        <v>15</v>
      </c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S43" s="7" t="s">
        <v>22</v>
      </c>
      <c r="W43" s="600"/>
    </row>
    <row r="44" spans="1:23" s="1" customFormat="1" ht="16.5" customHeight="1" x14ac:dyDescent="0.3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S44" s="6" t="s">
        <v>23</v>
      </c>
      <c r="W44" s="600"/>
    </row>
    <row r="45" spans="1:23" s="1" customFormat="1" ht="15" customHeight="1" x14ac:dyDescent="0.3">
      <c r="A45" s="596" t="s">
        <v>41</v>
      </c>
      <c r="B45" s="596"/>
      <c r="C45" s="30"/>
      <c r="D45" s="30"/>
      <c r="E45" s="55"/>
      <c r="F45" s="7"/>
      <c r="G45" s="55"/>
      <c r="H45" s="55"/>
      <c r="I45" s="55"/>
      <c r="J45" s="13"/>
      <c r="L45" s="13"/>
      <c r="P45" s="7"/>
      <c r="Q45" s="7"/>
      <c r="R45" s="7"/>
      <c r="S45" s="7"/>
      <c r="V45" s="7"/>
      <c r="W45" s="600"/>
    </row>
    <row r="46" spans="1:23" s="1" customFormat="1" ht="15" customHeight="1" x14ac:dyDescent="0.3">
      <c r="A46" s="598" t="s">
        <v>42</v>
      </c>
      <c r="B46" s="598"/>
      <c r="C46" s="76"/>
      <c r="D46" s="76"/>
      <c r="E46" s="31" t="s">
        <v>16</v>
      </c>
      <c r="F46" s="31"/>
      <c r="G46" s="597" t="s">
        <v>20</v>
      </c>
      <c r="H46" s="597"/>
      <c r="I46" s="597"/>
      <c r="J46" s="597"/>
      <c r="L46" s="31" t="s">
        <v>16</v>
      </c>
      <c r="M46" s="31"/>
      <c r="N46" s="31"/>
      <c r="O46" s="31"/>
      <c r="P46" s="7"/>
      <c r="Q46" s="7"/>
      <c r="R46" s="7"/>
      <c r="V46" s="6"/>
      <c r="W46" s="4"/>
    </row>
    <row r="47" spans="1:23" s="1" customFormat="1" ht="15" customHeight="1" x14ac:dyDescent="0.3">
      <c r="A47" s="598" t="s">
        <v>30</v>
      </c>
      <c r="B47" s="598"/>
      <c r="C47" s="76"/>
      <c r="D47" s="76"/>
      <c r="E47" s="16"/>
      <c r="F47" s="7"/>
      <c r="G47" s="597" t="s">
        <v>21</v>
      </c>
      <c r="H47" s="597"/>
      <c r="I47" s="597"/>
      <c r="J47" s="597"/>
      <c r="P47" s="14"/>
      <c r="Q47" s="14"/>
      <c r="R47" s="14"/>
      <c r="S47" s="14"/>
      <c r="T47" s="7"/>
      <c r="U47" s="6"/>
      <c r="V47" s="6"/>
    </row>
    <row r="48" spans="1:23" x14ac:dyDescent="0.3">
      <c r="B48" s="5"/>
      <c r="C48" s="5"/>
      <c r="D48" s="5"/>
    </row>
  </sheetData>
  <mergeCells count="58">
    <mergeCell ref="A46:B46"/>
    <mergeCell ref="G46:J46"/>
    <mergeCell ref="A47:B47"/>
    <mergeCell ref="G47:J47"/>
    <mergeCell ref="A39:B39"/>
    <mergeCell ref="G39:J39"/>
    <mergeCell ref="W40:W45"/>
    <mergeCell ref="B41:F41"/>
    <mergeCell ref="H41:L42"/>
    <mergeCell ref="A45:B45"/>
    <mergeCell ref="R35:U35"/>
    <mergeCell ref="A37:B37"/>
    <mergeCell ref="G37:J37"/>
    <mergeCell ref="Q37:S37"/>
    <mergeCell ref="A38:B38"/>
    <mergeCell ref="G38:J38"/>
    <mergeCell ref="Q38:S38"/>
    <mergeCell ref="Q39:S39"/>
    <mergeCell ref="T28:U28"/>
    <mergeCell ref="T29:U29"/>
    <mergeCell ref="T32:U32"/>
    <mergeCell ref="T33:U33"/>
    <mergeCell ref="T30:U30"/>
    <mergeCell ref="T31:U31"/>
    <mergeCell ref="T27:U27"/>
    <mergeCell ref="T15:U15"/>
    <mergeCell ref="T16:U16"/>
    <mergeCell ref="T17:U17"/>
    <mergeCell ref="T18:U18"/>
    <mergeCell ref="T21:U21"/>
    <mergeCell ref="T22:U22"/>
    <mergeCell ref="T23:U23"/>
    <mergeCell ref="T24:U24"/>
    <mergeCell ref="T25:U25"/>
    <mergeCell ref="T26:U26"/>
    <mergeCell ref="T19:U19"/>
    <mergeCell ref="T20:U20"/>
    <mergeCell ref="S1:V1"/>
    <mergeCell ref="A2:U2"/>
    <mergeCell ref="A3:U3"/>
    <mergeCell ref="A4:U4"/>
    <mergeCell ref="A5:U5"/>
    <mergeCell ref="V12:V14"/>
    <mergeCell ref="A6:U6"/>
    <mergeCell ref="A12:A14"/>
    <mergeCell ref="B12:B14"/>
    <mergeCell ref="C12:C14"/>
    <mergeCell ref="D12:D14"/>
    <mergeCell ref="E12:E14"/>
    <mergeCell ref="G12:K12"/>
    <mergeCell ref="T12:U14"/>
    <mergeCell ref="L12:S14"/>
    <mergeCell ref="G13:G14"/>
    <mergeCell ref="H13:H14"/>
    <mergeCell ref="I13:I14"/>
    <mergeCell ref="J13:J14"/>
    <mergeCell ref="K13:K14"/>
    <mergeCell ref="F12:F14"/>
  </mergeCells>
  <printOptions horizontalCentered="1"/>
  <pageMargins left="1.1811023622047245" right="0.23622047244094491" top="0.51" bottom="0.35433070866141736" header="0.24" footer="0.31496062992125984"/>
  <pageSetup paperSize="5" scale="56" fitToWidth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W107"/>
  <sheetViews>
    <sheetView view="pageBreakPreview" zoomScale="70" zoomScaleNormal="85" zoomScaleSheetLayoutView="70" workbookViewId="0">
      <pane xSplit="2" topLeftCell="T1" activePane="topRight" state="frozen"/>
      <selection pane="topRight" activeCell="F17" sqref="F17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17.3984375" customWidth="1"/>
    <col min="9" max="9" width="13.69921875" hidden="1" customWidth="1"/>
    <col min="10" max="10" width="17.8984375" customWidth="1"/>
    <col min="11" max="11" width="14.8984375" hidden="1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48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726" t="s">
        <v>70</v>
      </c>
      <c r="I13" s="581" t="s">
        <v>62</v>
      </c>
      <c r="J13" s="577" t="s">
        <v>4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727"/>
      <c r="I14" s="582"/>
      <c r="J14" s="578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7" customFormat="1" ht="27" customHeight="1" x14ac:dyDescent="0.35">
      <c r="A15" s="95">
        <v>1</v>
      </c>
      <c r="B15" s="114" t="s">
        <v>370</v>
      </c>
      <c r="C15" s="115">
        <v>1</v>
      </c>
      <c r="D15" s="115"/>
      <c r="E15" s="116" t="s">
        <v>788</v>
      </c>
      <c r="F15" s="94">
        <v>614</v>
      </c>
      <c r="G15" s="141">
        <v>41135</v>
      </c>
      <c r="H15" s="118">
        <v>5000</v>
      </c>
      <c r="I15" s="118"/>
      <c r="J15" s="118">
        <f>G15+H15</f>
        <v>46135</v>
      </c>
      <c r="K15" s="119">
        <f>G15+J15</f>
        <v>87270</v>
      </c>
      <c r="L15" s="120"/>
      <c r="M15" s="121"/>
      <c r="N15" s="121"/>
      <c r="O15" s="121"/>
      <c r="P15" s="98"/>
      <c r="Q15" s="122"/>
      <c r="R15" s="118"/>
      <c r="S15" s="123">
        <f t="shared" ref="S15" si="0">SUM(P15:P15,R15:R15)</f>
        <v>0</v>
      </c>
      <c r="T15" s="587">
        <f>J15-S15</f>
        <v>46135</v>
      </c>
      <c r="U15" s="587"/>
    </row>
    <row r="16" spans="1:23" s="168" customFormat="1" ht="27" customHeight="1" x14ac:dyDescent="0.35">
      <c r="A16" s="95">
        <v>2</v>
      </c>
      <c r="B16" s="114" t="s">
        <v>369</v>
      </c>
      <c r="C16" s="115"/>
      <c r="D16" s="115">
        <v>1</v>
      </c>
      <c r="E16" s="116" t="s">
        <v>789</v>
      </c>
      <c r="F16" s="94">
        <v>378</v>
      </c>
      <c r="G16" s="141">
        <v>17253</v>
      </c>
      <c r="H16" s="118">
        <v>5000</v>
      </c>
      <c r="I16" s="125"/>
      <c r="J16" s="118">
        <f t="shared" ref="J16:J26" si="1">G16+H16</f>
        <v>22253</v>
      </c>
      <c r="K16" s="119">
        <f t="shared" ref="K16" si="2">G16+J16</f>
        <v>39506</v>
      </c>
      <c r="L16" s="126"/>
      <c r="M16" s="127"/>
      <c r="N16" s="127"/>
      <c r="O16" s="127"/>
      <c r="P16" s="99"/>
      <c r="Q16" s="128"/>
      <c r="R16" s="125"/>
      <c r="S16" s="129">
        <f>SUM(P16:P16,R16:R16)</f>
        <v>0</v>
      </c>
      <c r="T16" s="587">
        <f t="shared" ref="T16:T26" si="3">J16-S16</f>
        <v>22253</v>
      </c>
      <c r="U16" s="587"/>
    </row>
    <row r="17" spans="1:22" s="167" customFormat="1" ht="27" customHeight="1" x14ac:dyDescent="0.35">
      <c r="A17" s="95">
        <v>3</v>
      </c>
      <c r="B17" s="114" t="s">
        <v>371</v>
      </c>
      <c r="C17" s="115"/>
      <c r="D17" s="115">
        <v>1</v>
      </c>
      <c r="E17" s="116" t="s">
        <v>784</v>
      </c>
      <c r="F17" s="94">
        <v>871</v>
      </c>
      <c r="G17" s="142">
        <v>31928</v>
      </c>
      <c r="H17" s="118">
        <v>5000</v>
      </c>
      <c r="I17" s="118"/>
      <c r="J17" s="118">
        <f t="shared" si="1"/>
        <v>36928</v>
      </c>
      <c r="K17" s="119">
        <f>G17+J17</f>
        <v>68856</v>
      </c>
      <c r="L17" s="120"/>
      <c r="M17" s="121"/>
      <c r="N17" s="121"/>
      <c r="O17" s="121"/>
      <c r="P17" s="98"/>
      <c r="Q17" s="122"/>
      <c r="R17" s="118"/>
      <c r="S17" s="123">
        <f>SUM(P17:P17,R17:R17)</f>
        <v>0</v>
      </c>
      <c r="T17" s="587">
        <f t="shared" si="3"/>
        <v>36928</v>
      </c>
      <c r="U17" s="587"/>
    </row>
    <row r="18" spans="1:22" s="167" customFormat="1" ht="27" customHeight="1" x14ac:dyDescent="0.35">
      <c r="A18" s="95">
        <v>4</v>
      </c>
      <c r="B18" s="114" t="s">
        <v>372</v>
      </c>
      <c r="C18" s="115"/>
      <c r="D18" s="115">
        <v>1</v>
      </c>
      <c r="E18" s="116" t="s">
        <v>784</v>
      </c>
      <c r="F18" s="94">
        <v>850</v>
      </c>
      <c r="G18" s="142">
        <v>31928</v>
      </c>
      <c r="H18" s="118">
        <v>5000</v>
      </c>
      <c r="I18" s="118"/>
      <c r="J18" s="118">
        <f>G18+H18</f>
        <v>36928</v>
      </c>
      <c r="K18" s="119">
        <f>G18+J18</f>
        <v>68856</v>
      </c>
      <c r="L18" s="120"/>
      <c r="M18" s="121"/>
      <c r="N18" s="121"/>
      <c r="O18" s="121"/>
      <c r="P18" s="98"/>
      <c r="Q18" s="122"/>
      <c r="R18" s="118"/>
      <c r="S18" s="123">
        <f>SUM(P18:P18,R18:R18)</f>
        <v>0</v>
      </c>
      <c r="T18" s="587">
        <f t="shared" si="3"/>
        <v>36928</v>
      </c>
      <c r="U18" s="587"/>
    </row>
    <row r="19" spans="1:22" s="167" customFormat="1" ht="27" customHeight="1" x14ac:dyDescent="0.35">
      <c r="A19" s="95">
        <v>5</v>
      </c>
      <c r="B19" s="114" t="s">
        <v>373</v>
      </c>
      <c r="C19" s="115">
        <v>1</v>
      </c>
      <c r="D19" s="115"/>
      <c r="E19" s="116" t="s">
        <v>650</v>
      </c>
      <c r="F19" s="94">
        <v>165</v>
      </c>
      <c r="G19" s="141">
        <v>13598</v>
      </c>
      <c r="H19" s="118">
        <v>5000</v>
      </c>
      <c r="I19" s="118"/>
      <c r="J19" s="118">
        <f t="shared" si="1"/>
        <v>18598</v>
      </c>
      <c r="K19" s="119">
        <f t="shared" ref="K19:K24" si="4">G19+J19</f>
        <v>32196</v>
      </c>
      <c r="L19" s="120"/>
      <c r="M19" s="121"/>
      <c r="N19" s="121"/>
      <c r="O19" s="121"/>
      <c r="P19" s="98"/>
      <c r="Q19" s="131"/>
      <c r="R19" s="118"/>
      <c r="S19" s="123">
        <f t="shared" ref="S19:S20" si="5">SUM(P19:P19,R19:R19)</f>
        <v>0</v>
      </c>
      <c r="T19" s="587">
        <f t="shared" si="3"/>
        <v>18598</v>
      </c>
      <c r="U19" s="587"/>
    </row>
    <row r="20" spans="1:22" s="168" customFormat="1" ht="27" customHeight="1" x14ac:dyDescent="0.35">
      <c r="A20" s="95">
        <v>6</v>
      </c>
      <c r="B20" s="114" t="s">
        <v>374</v>
      </c>
      <c r="C20" s="115"/>
      <c r="D20" s="115">
        <v>1</v>
      </c>
      <c r="E20" s="116" t="s">
        <v>788</v>
      </c>
      <c r="F20" s="94">
        <v>227</v>
      </c>
      <c r="G20" s="142">
        <v>41135</v>
      </c>
      <c r="H20" s="118">
        <v>5000</v>
      </c>
      <c r="I20" s="125"/>
      <c r="J20" s="118">
        <f t="shared" si="1"/>
        <v>46135</v>
      </c>
      <c r="K20" s="119">
        <f t="shared" si="4"/>
        <v>87270</v>
      </c>
      <c r="L20" s="126"/>
      <c r="M20" s="127"/>
      <c r="N20" s="127"/>
      <c r="O20" s="127"/>
      <c r="P20" s="99"/>
      <c r="Q20" s="128"/>
      <c r="R20" s="125"/>
      <c r="S20" s="129">
        <f t="shared" si="5"/>
        <v>0</v>
      </c>
      <c r="T20" s="587">
        <f t="shared" si="3"/>
        <v>46135</v>
      </c>
      <c r="U20" s="587"/>
    </row>
    <row r="21" spans="1:22" s="168" customFormat="1" ht="27" customHeight="1" x14ac:dyDescent="0.35">
      <c r="A21" s="95">
        <v>7</v>
      </c>
      <c r="B21" s="114" t="s">
        <v>375</v>
      </c>
      <c r="C21" s="115"/>
      <c r="D21" s="115">
        <v>1</v>
      </c>
      <c r="E21" s="116" t="s">
        <v>790</v>
      </c>
      <c r="F21" s="94">
        <v>1888</v>
      </c>
      <c r="G21" s="142">
        <v>19971</v>
      </c>
      <c r="H21" s="118">
        <v>5000</v>
      </c>
      <c r="I21" s="125"/>
      <c r="J21" s="118">
        <f t="shared" si="1"/>
        <v>24971</v>
      </c>
      <c r="K21" s="119">
        <f t="shared" si="4"/>
        <v>44942</v>
      </c>
      <c r="L21" s="126"/>
      <c r="M21" s="127"/>
      <c r="N21" s="127"/>
      <c r="O21" s="127"/>
      <c r="P21" s="99"/>
      <c r="Q21" s="128"/>
      <c r="R21" s="125"/>
      <c r="S21" s="129">
        <f>SUM(P21:P21,R21:R21)</f>
        <v>0</v>
      </c>
      <c r="T21" s="587">
        <f t="shared" si="3"/>
        <v>24971</v>
      </c>
      <c r="U21" s="587"/>
    </row>
    <row r="22" spans="1:22" s="167" customFormat="1" ht="27" customHeight="1" x14ac:dyDescent="0.35">
      <c r="A22" s="95">
        <v>8</v>
      </c>
      <c r="B22" s="114" t="s">
        <v>376</v>
      </c>
      <c r="C22" s="115"/>
      <c r="D22" s="115">
        <v>1</v>
      </c>
      <c r="E22" s="116" t="s">
        <v>789</v>
      </c>
      <c r="F22" s="94">
        <v>598</v>
      </c>
      <c r="G22" s="142">
        <v>17098</v>
      </c>
      <c r="H22" s="118">
        <v>5000</v>
      </c>
      <c r="I22" s="118"/>
      <c r="J22" s="118">
        <f t="shared" si="1"/>
        <v>22098</v>
      </c>
      <c r="K22" s="119">
        <f t="shared" si="4"/>
        <v>39196</v>
      </c>
      <c r="L22" s="120"/>
      <c r="M22" s="121"/>
      <c r="N22" s="121"/>
      <c r="O22" s="121"/>
      <c r="P22" s="98"/>
      <c r="Q22" s="131"/>
      <c r="R22" s="118"/>
      <c r="S22" s="123">
        <f t="shared" ref="S22:S24" si="6">SUM(P22:P22,R22:R22)</f>
        <v>0</v>
      </c>
      <c r="T22" s="587">
        <f t="shared" si="3"/>
        <v>22098</v>
      </c>
      <c r="U22" s="587"/>
    </row>
    <row r="23" spans="1:22" s="167" customFormat="1" ht="27" customHeight="1" x14ac:dyDescent="0.35">
      <c r="A23" s="95">
        <v>9</v>
      </c>
      <c r="B23" s="114" t="s">
        <v>368</v>
      </c>
      <c r="C23" s="132">
        <v>1</v>
      </c>
      <c r="D23" s="132"/>
      <c r="E23" s="116" t="s">
        <v>673</v>
      </c>
      <c r="F23" s="94">
        <v>256</v>
      </c>
      <c r="G23" s="141">
        <v>92190</v>
      </c>
      <c r="H23" s="118">
        <v>5000</v>
      </c>
      <c r="I23" s="118"/>
      <c r="J23" s="118">
        <f t="shared" si="1"/>
        <v>97190</v>
      </c>
      <c r="K23" s="119">
        <f>G23+J23</f>
        <v>189380</v>
      </c>
      <c r="L23" s="120"/>
      <c r="M23" s="121"/>
      <c r="N23" s="121"/>
      <c r="O23" s="121"/>
      <c r="P23" s="98"/>
      <c r="Q23" s="122"/>
      <c r="R23" s="118"/>
      <c r="S23" s="123">
        <f t="shared" ref="S23" si="7">SUM(P23:P23,R23:R23)</f>
        <v>0</v>
      </c>
      <c r="T23" s="587">
        <f t="shared" si="3"/>
        <v>97190</v>
      </c>
      <c r="U23" s="587"/>
    </row>
    <row r="24" spans="1:22" s="168" customFormat="1" ht="27" customHeight="1" x14ac:dyDescent="0.35">
      <c r="A24" s="95">
        <v>10</v>
      </c>
      <c r="B24" s="114" t="s">
        <v>377</v>
      </c>
      <c r="C24" s="115"/>
      <c r="D24" s="115">
        <v>1</v>
      </c>
      <c r="E24" s="116" t="s">
        <v>663</v>
      </c>
      <c r="F24" s="94">
        <v>2075</v>
      </c>
      <c r="G24" s="141">
        <v>15189</v>
      </c>
      <c r="H24" s="118">
        <v>5000</v>
      </c>
      <c r="I24" s="125"/>
      <c r="J24" s="118">
        <f t="shared" si="1"/>
        <v>20189</v>
      </c>
      <c r="K24" s="119">
        <f t="shared" si="4"/>
        <v>35378</v>
      </c>
      <c r="L24" s="126"/>
      <c r="M24" s="127"/>
      <c r="N24" s="127"/>
      <c r="O24" s="127"/>
      <c r="P24" s="99"/>
      <c r="Q24" s="128"/>
      <c r="R24" s="125"/>
      <c r="S24" s="129">
        <f t="shared" si="6"/>
        <v>0</v>
      </c>
      <c r="T24" s="587">
        <f t="shared" si="3"/>
        <v>20189</v>
      </c>
      <c r="U24" s="587"/>
    </row>
    <row r="25" spans="1:22" s="40" customFormat="1" ht="27" customHeight="1" x14ac:dyDescent="0.35">
      <c r="A25" s="95">
        <v>11</v>
      </c>
      <c r="B25" s="393" t="s">
        <v>378</v>
      </c>
      <c r="C25" s="86"/>
      <c r="D25" s="86">
        <v>1</v>
      </c>
      <c r="E25" s="91" t="s">
        <v>663</v>
      </c>
      <c r="F25" s="90">
        <v>2095</v>
      </c>
      <c r="G25" s="141">
        <v>15189</v>
      </c>
      <c r="H25" s="118">
        <v>5000</v>
      </c>
      <c r="I25" s="269">
        <v>0.1</v>
      </c>
      <c r="J25" s="118">
        <f t="shared" si="1"/>
        <v>20189</v>
      </c>
      <c r="K25" s="64">
        <f>J25</f>
        <v>20189</v>
      </c>
      <c r="L25" s="36"/>
      <c r="M25" s="37"/>
      <c r="N25" s="37"/>
      <c r="O25" s="37"/>
      <c r="P25" s="38"/>
      <c r="Q25" s="21"/>
      <c r="R25" s="34"/>
      <c r="S25" s="39">
        <f>SUM(P25:P25,R25:R25)</f>
        <v>0</v>
      </c>
      <c r="T25" s="587">
        <f t="shared" si="3"/>
        <v>20189</v>
      </c>
      <c r="U25" s="587"/>
    </row>
    <row r="26" spans="1:22" s="167" customFormat="1" ht="25.5" customHeight="1" x14ac:dyDescent="0.35">
      <c r="A26" s="95">
        <v>12</v>
      </c>
      <c r="B26" s="114" t="s">
        <v>379</v>
      </c>
      <c r="C26" s="87">
        <v>1</v>
      </c>
      <c r="D26" s="86"/>
      <c r="E26" s="116" t="s">
        <v>791</v>
      </c>
      <c r="F26" s="94">
        <v>2249</v>
      </c>
      <c r="G26" s="141">
        <v>56204</v>
      </c>
      <c r="H26" s="118">
        <v>5000</v>
      </c>
      <c r="I26" s="249">
        <v>0.4</v>
      </c>
      <c r="J26" s="118">
        <f t="shared" si="1"/>
        <v>61204</v>
      </c>
      <c r="K26" s="119">
        <f>G26+J26</f>
        <v>117408</v>
      </c>
      <c r="L26" s="120"/>
      <c r="M26" s="121"/>
      <c r="N26" s="121"/>
      <c r="O26" s="121"/>
      <c r="P26" s="98"/>
      <c r="Q26" s="131"/>
      <c r="R26" s="118"/>
      <c r="S26" s="123">
        <f t="shared" ref="S26" si="8">SUM(P26:P26,R26:R26)</f>
        <v>0</v>
      </c>
      <c r="T26" s="587">
        <f t="shared" si="3"/>
        <v>61204</v>
      </c>
      <c r="U26" s="587"/>
    </row>
    <row r="27" spans="1:22" s="1" customFormat="1" ht="9" customHeight="1" x14ac:dyDescent="0.35">
      <c r="A27" s="10"/>
      <c r="B27" s="41"/>
      <c r="C27" s="42"/>
      <c r="D27" s="42"/>
      <c r="E27" s="41"/>
      <c r="F27" s="42"/>
      <c r="G27" s="43"/>
      <c r="H27" s="44"/>
      <c r="I27" s="43"/>
      <c r="J27" s="43"/>
      <c r="K27" s="43"/>
      <c r="L27" s="6"/>
      <c r="N27" s="45"/>
      <c r="O27" s="45"/>
      <c r="P27" s="43"/>
      <c r="Q27" s="6"/>
      <c r="R27" s="46"/>
      <c r="S27" s="47"/>
      <c r="T27" s="587"/>
      <c r="U27" s="587"/>
      <c r="V27" s="6"/>
    </row>
    <row r="28" spans="1:22" s="1" customFormat="1" ht="24" customHeight="1" thickBot="1" x14ac:dyDescent="0.35">
      <c r="A28" s="10"/>
      <c r="B28" s="41"/>
      <c r="C28" s="48">
        <f>SUM(C16:C27)</f>
        <v>3</v>
      </c>
      <c r="D28" s="48">
        <f>SUM(D16:D27)</f>
        <v>8</v>
      </c>
      <c r="E28" s="41"/>
      <c r="F28" s="134" t="s">
        <v>35</v>
      </c>
      <c r="G28" s="104">
        <f>SUM(G15:G27)</f>
        <v>392818</v>
      </c>
      <c r="H28" s="104">
        <f t="shared" ref="H28:S28" si="9">SUM(H15:H27)</f>
        <v>60000</v>
      </c>
      <c r="I28" s="104">
        <f t="shared" si="9"/>
        <v>0.5</v>
      </c>
      <c r="J28" s="104">
        <f>SUM(J15:J27)</f>
        <v>452818</v>
      </c>
      <c r="K28" s="78">
        <f t="shared" si="9"/>
        <v>830447</v>
      </c>
      <c r="L28" s="104">
        <f t="shared" si="9"/>
        <v>0</v>
      </c>
      <c r="M28" s="104">
        <f t="shared" si="9"/>
        <v>0</v>
      </c>
      <c r="N28" s="104">
        <f t="shared" si="9"/>
        <v>0</v>
      </c>
      <c r="O28" s="104">
        <f t="shared" si="9"/>
        <v>0</v>
      </c>
      <c r="P28" s="104">
        <f t="shared" si="9"/>
        <v>0</v>
      </c>
      <c r="Q28" s="104">
        <f t="shared" si="9"/>
        <v>0</v>
      </c>
      <c r="R28" s="104">
        <f t="shared" si="9"/>
        <v>0</v>
      </c>
      <c r="S28" s="104">
        <f t="shared" si="9"/>
        <v>0</v>
      </c>
      <c r="T28" s="594">
        <f>SUM(T15:U27)</f>
        <v>452818</v>
      </c>
      <c r="U28" s="594"/>
      <c r="V28" s="6"/>
    </row>
    <row r="29" spans="1:22" s="51" customFormat="1" ht="18.75" customHeight="1" thickTop="1" thickBot="1" x14ac:dyDescent="0.35">
      <c r="A29" s="22"/>
      <c r="B29" s="23"/>
      <c r="C29" s="23"/>
      <c r="D29" s="23"/>
      <c r="E29" s="23"/>
      <c r="F29" s="23"/>
      <c r="G29" s="49"/>
      <c r="H29" s="49"/>
      <c r="I29" s="49"/>
      <c r="J29" s="49"/>
      <c r="K29" s="49"/>
      <c r="L29" s="49"/>
      <c r="M29" s="50"/>
      <c r="N29" s="50"/>
      <c r="O29" s="50"/>
      <c r="P29" s="49"/>
      <c r="Q29" s="49"/>
      <c r="R29" s="49"/>
      <c r="S29" s="49"/>
      <c r="T29" s="49"/>
      <c r="U29" s="49"/>
      <c r="V29" s="23"/>
    </row>
    <row r="30" spans="1:22" s="1" customFormat="1" ht="20.25" customHeight="1" thickBot="1" x14ac:dyDescent="0.35">
      <c r="A30" s="9" t="s">
        <v>9</v>
      </c>
      <c r="B30" s="17" t="s">
        <v>17</v>
      </c>
      <c r="C30" s="17"/>
      <c r="D30" s="17"/>
      <c r="E30" s="6"/>
      <c r="F30" s="6"/>
      <c r="G30" s="9" t="s">
        <v>11</v>
      </c>
      <c r="H30" s="7" t="s">
        <v>27</v>
      </c>
      <c r="I30" s="7" t="s">
        <v>63</v>
      </c>
      <c r="K30" s="6"/>
      <c r="L30" s="6"/>
      <c r="M30" s="6"/>
      <c r="N30" s="6"/>
      <c r="O30" s="6"/>
      <c r="P30" s="6"/>
      <c r="Q30" s="9" t="s">
        <v>10</v>
      </c>
      <c r="R30" s="595" t="s">
        <v>68</v>
      </c>
      <c r="S30" s="595"/>
      <c r="T30" s="595"/>
      <c r="U30" s="595"/>
      <c r="V30" s="14"/>
    </row>
    <row r="31" spans="1:22" s="1" customFormat="1" ht="20.25" customHeight="1" x14ac:dyDescent="0.3">
      <c r="A31" s="77"/>
      <c r="B31" s="17"/>
      <c r="C31" s="17"/>
      <c r="D31" s="17"/>
      <c r="E31" s="6"/>
      <c r="F31" s="6"/>
      <c r="G31" s="77"/>
      <c r="H31" s="7"/>
      <c r="K31" s="6"/>
      <c r="L31" s="6"/>
      <c r="M31" s="6"/>
      <c r="N31" s="6"/>
      <c r="O31" s="6"/>
      <c r="P31" s="6"/>
      <c r="Q31" s="77"/>
      <c r="R31" s="75"/>
      <c r="S31" s="75"/>
      <c r="T31" s="75"/>
      <c r="U31" s="75"/>
      <c r="V31" s="14"/>
    </row>
    <row r="32" spans="1:22" s="1" customFormat="1" ht="20.25" customHeight="1" x14ac:dyDescent="0.3">
      <c r="A32" s="596" t="s">
        <v>71</v>
      </c>
      <c r="B32" s="596"/>
      <c r="C32" s="30"/>
      <c r="D32" s="30"/>
      <c r="E32" s="55"/>
      <c r="F32" s="7"/>
      <c r="G32" s="596" t="s">
        <v>45</v>
      </c>
      <c r="H32" s="596"/>
      <c r="I32" s="596"/>
      <c r="J32" s="596"/>
      <c r="K32" s="7"/>
      <c r="L32" s="55"/>
      <c r="M32" s="7"/>
      <c r="N32" s="7"/>
      <c r="O32" s="7"/>
      <c r="P32" s="7"/>
      <c r="Q32" s="596" t="s">
        <v>39</v>
      </c>
      <c r="R32" s="596"/>
      <c r="S32" s="596"/>
      <c r="T32" s="7"/>
      <c r="U32" s="55"/>
      <c r="V32" s="6"/>
    </row>
    <row r="33" spans="1:23" s="1" customFormat="1" ht="20.25" customHeight="1" x14ac:dyDescent="0.3">
      <c r="A33" s="597" t="s">
        <v>37</v>
      </c>
      <c r="B33" s="597"/>
      <c r="C33" s="75"/>
      <c r="D33" s="75"/>
      <c r="E33" s="31" t="s">
        <v>16</v>
      </c>
      <c r="F33" s="31"/>
      <c r="G33" s="597" t="s">
        <v>38</v>
      </c>
      <c r="H33" s="597"/>
      <c r="I33" s="597"/>
      <c r="J33" s="597"/>
      <c r="L33" s="31" t="s">
        <v>16</v>
      </c>
      <c r="M33" s="31"/>
      <c r="N33" s="31"/>
      <c r="O33" s="31"/>
      <c r="P33" s="8"/>
      <c r="Q33" s="598" t="s">
        <v>40</v>
      </c>
      <c r="R33" s="598"/>
      <c r="S33" s="598"/>
      <c r="T33" s="16"/>
      <c r="U33" s="31" t="s">
        <v>16</v>
      </c>
      <c r="V33" s="16"/>
    </row>
    <row r="34" spans="1:23" s="1" customFormat="1" ht="20.25" customHeight="1" x14ac:dyDescent="0.3">
      <c r="A34" s="597" t="s">
        <v>18</v>
      </c>
      <c r="B34" s="597"/>
      <c r="C34" s="75"/>
      <c r="D34" s="75"/>
      <c r="F34" s="8"/>
      <c r="G34" s="599" t="s">
        <v>19</v>
      </c>
      <c r="H34" s="599"/>
      <c r="I34" s="599"/>
      <c r="J34" s="599"/>
      <c r="Q34" s="598" t="s">
        <v>28</v>
      </c>
      <c r="R34" s="598"/>
      <c r="S34" s="598"/>
      <c r="T34" s="16"/>
      <c r="U34" s="16"/>
      <c r="V34" s="16"/>
    </row>
    <row r="35" spans="1:23" s="1" customFormat="1" ht="20.25" customHeight="1" thickBot="1" x14ac:dyDescent="0.3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T35" s="7"/>
      <c r="U35" s="6"/>
      <c r="V35" s="6"/>
      <c r="W35" s="600"/>
    </row>
    <row r="36" spans="1:23" s="1" customFormat="1" ht="18.75" customHeight="1" thickBot="1" x14ac:dyDescent="0.35">
      <c r="A36" s="9" t="s">
        <v>12</v>
      </c>
      <c r="B36" s="601" t="s">
        <v>29</v>
      </c>
      <c r="C36" s="601"/>
      <c r="D36" s="601"/>
      <c r="E36" s="601"/>
      <c r="F36" s="601"/>
      <c r="G36" s="9" t="s">
        <v>14</v>
      </c>
      <c r="H36" s="602" t="s">
        <v>67</v>
      </c>
      <c r="I36" s="602"/>
      <c r="J36" s="602"/>
      <c r="K36" s="602"/>
      <c r="L36" s="602"/>
      <c r="M36" s="79"/>
      <c r="N36" s="79"/>
      <c r="O36" s="79"/>
      <c r="Q36" s="9" t="s">
        <v>25</v>
      </c>
      <c r="T36" s="15"/>
      <c r="V36" s="6"/>
      <c r="W36" s="600"/>
    </row>
    <row r="37" spans="1:23" s="1" customFormat="1" ht="18.75" customHeight="1" x14ac:dyDescent="0.3">
      <c r="A37" s="6" t="s">
        <v>13</v>
      </c>
      <c r="B37" s="14"/>
      <c r="C37" s="14"/>
      <c r="D37" s="14"/>
      <c r="E37" s="14"/>
      <c r="F37" s="14"/>
      <c r="G37" s="14"/>
      <c r="H37" s="602"/>
      <c r="I37" s="602"/>
      <c r="J37" s="602"/>
      <c r="K37" s="602"/>
      <c r="L37" s="602"/>
      <c r="M37" s="79"/>
      <c r="N37" s="79"/>
      <c r="O37" s="79"/>
      <c r="T37" s="15"/>
      <c r="W37" s="600"/>
    </row>
    <row r="38" spans="1:23" s="1" customFormat="1" ht="15" customHeight="1" x14ac:dyDescent="0.3">
      <c r="A38" s="6"/>
      <c r="B38" s="7" t="s">
        <v>15</v>
      </c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S38" s="7" t="s">
        <v>22</v>
      </c>
      <c r="W38" s="600"/>
    </row>
    <row r="39" spans="1:23" s="1" customFormat="1" ht="16.5" customHeight="1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S39" s="6" t="s">
        <v>23</v>
      </c>
      <c r="W39" s="600"/>
    </row>
    <row r="40" spans="1:23" s="1" customFormat="1" ht="15" customHeight="1" x14ac:dyDescent="0.3">
      <c r="A40" s="596" t="s">
        <v>41</v>
      </c>
      <c r="B40" s="596"/>
      <c r="C40" s="30"/>
      <c r="D40" s="30"/>
      <c r="E40" s="55"/>
      <c r="F40" s="7"/>
      <c r="G40" s="55"/>
      <c r="H40" s="55"/>
      <c r="I40" s="55"/>
      <c r="J40" s="13"/>
      <c r="L40" s="13"/>
      <c r="P40" s="7"/>
      <c r="Q40" s="7"/>
      <c r="R40" s="7"/>
      <c r="S40" s="7"/>
      <c r="V40" s="7"/>
      <c r="W40" s="600"/>
    </row>
    <row r="41" spans="1:23" s="1" customFormat="1" ht="15" customHeight="1" x14ac:dyDescent="0.3">
      <c r="A41" s="598" t="s">
        <v>42</v>
      </c>
      <c r="B41" s="598"/>
      <c r="C41" s="76"/>
      <c r="D41" s="76"/>
      <c r="E41" s="31" t="s">
        <v>16</v>
      </c>
      <c r="F41" s="31"/>
      <c r="G41" s="597" t="s">
        <v>20</v>
      </c>
      <c r="H41" s="597"/>
      <c r="I41" s="597"/>
      <c r="J41" s="597"/>
      <c r="L41" s="31" t="s">
        <v>16</v>
      </c>
      <c r="M41" s="31"/>
      <c r="N41" s="31"/>
      <c r="O41" s="31"/>
      <c r="P41" s="7"/>
      <c r="Q41" s="7"/>
      <c r="R41" s="7"/>
      <c r="V41" s="6"/>
      <c r="W41" s="4"/>
    </row>
    <row r="42" spans="1:23" s="1" customFormat="1" ht="15" customHeight="1" x14ac:dyDescent="0.3">
      <c r="A42" s="598" t="s">
        <v>30</v>
      </c>
      <c r="B42" s="598"/>
      <c r="C42" s="76"/>
      <c r="D42" s="76"/>
      <c r="E42" s="16"/>
      <c r="F42" s="7"/>
      <c r="G42" s="597" t="s">
        <v>21</v>
      </c>
      <c r="H42" s="597"/>
      <c r="I42" s="597"/>
      <c r="J42" s="597"/>
      <c r="P42" s="14"/>
      <c r="Q42" s="14"/>
      <c r="R42" s="14"/>
      <c r="S42" s="14"/>
      <c r="T42" s="7"/>
      <c r="U42" s="6"/>
      <c r="V42" s="6"/>
    </row>
    <row r="43" spans="1:23" x14ac:dyDescent="0.3">
      <c r="B43" s="5"/>
      <c r="C43" s="5"/>
      <c r="D43" s="5"/>
    </row>
    <row r="45" spans="1:23" s="40" customFormat="1" ht="20.25" customHeight="1" x14ac:dyDescent="0.35">
      <c r="A45" s="62"/>
      <c r="B45" s="89">
        <v>44410</v>
      </c>
      <c r="C45" s="86"/>
      <c r="D45" s="86"/>
      <c r="E45" s="33"/>
      <c r="F45" s="32"/>
      <c r="G45" s="34"/>
      <c r="H45" s="35"/>
      <c r="I45" s="34"/>
      <c r="J45" s="34"/>
      <c r="K45" s="64"/>
      <c r="L45" s="36"/>
      <c r="M45" s="37"/>
      <c r="N45" s="37"/>
      <c r="O45" s="37"/>
      <c r="P45" s="38"/>
      <c r="Q45" s="21"/>
      <c r="R45" s="34"/>
      <c r="S45" s="39"/>
      <c r="T45" s="73"/>
      <c r="U45" s="73"/>
    </row>
    <row r="46" spans="1:23" ht="20.25" customHeight="1" x14ac:dyDescent="0.3">
      <c r="B46" s="88">
        <v>44491</v>
      </c>
    </row>
    <row r="47" spans="1:23" s="20" customFormat="1" ht="17.25" customHeight="1" x14ac:dyDescent="0.3">
      <c r="S47" s="542" t="s">
        <v>26</v>
      </c>
      <c r="T47" s="542"/>
      <c r="U47" s="542"/>
      <c r="V47" s="542"/>
    </row>
    <row r="48" spans="1:23" s="20" customFormat="1" ht="17.25" customHeight="1" x14ac:dyDescent="0.3">
      <c r="A48" s="543" t="s">
        <v>64</v>
      </c>
      <c r="B48" s="544"/>
      <c r="C48" s="544"/>
      <c r="D48" s="544"/>
      <c r="E48" s="544"/>
      <c r="F48" s="544"/>
      <c r="G48" s="544"/>
      <c r="H48" s="544"/>
      <c r="I48" s="544"/>
      <c r="J48" s="544"/>
      <c r="K48" s="544"/>
      <c r="L48" s="544"/>
      <c r="M48" s="544"/>
      <c r="N48" s="544"/>
      <c r="O48" s="544"/>
      <c r="P48" s="544"/>
      <c r="Q48" s="544"/>
      <c r="R48" s="544"/>
      <c r="S48" s="544"/>
      <c r="T48" s="544"/>
      <c r="U48" s="544"/>
      <c r="V48" s="52"/>
    </row>
    <row r="49" spans="1:23" s="20" customFormat="1" ht="17.25" customHeight="1" x14ac:dyDescent="0.3">
      <c r="A49" s="543" t="s">
        <v>65</v>
      </c>
      <c r="B49" s="544"/>
      <c r="C49" s="544"/>
      <c r="D49" s="544"/>
      <c r="E49" s="544"/>
      <c r="F49" s="544"/>
      <c r="G49" s="544"/>
      <c r="H49" s="544"/>
      <c r="I49" s="544"/>
      <c r="J49" s="544"/>
      <c r="K49" s="544"/>
      <c r="L49" s="544"/>
      <c r="M49" s="544"/>
      <c r="N49" s="544"/>
      <c r="O49" s="544"/>
      <c r="P49" s="544"/>
      <c r="Q49" s="544"/>
      <c r="R49" s="544"/>
      <c r="S49" s="544"/>
      <c r="T49" s="544"/>
      <c r="U49" s="544"/>
      <c r="V49" s="52"/>
    </row>
    <row r="50" spans="1:23" s="20" customFormat="1" ht="17.25" customHeight="1" x14ac:dyDescent="0.3">
      <c r="A50" s="543" t="s">
        <v>66</v>
      </c>
      <c r="B50" s="544"/>
      <c r="C50" s="544"/>
      <c r="D50" s="544"/>
      <c r="E50" s="544"/>
      <c r="F50" s="544"/>
      <c r="G50" s="544"/>
      <c r="H50" s="544"/>
      <c r="I50" s="544"/>
      <c r="J50" s="544"/>
      <c r="K50" s="544"/>
      <c r="L50" s="544"/>
      <c r="M50" s="544"/>
      <c r="N50" s="544"/>
      <c r="O50" s="544"/>
      <c r="P50" s="544"/>
      <c r="Q50" s="544"/>
      <c r="R50" s="544"/>
      <c r="S50" s="544"/>
      <c r="T50" s="544"/>
      <c r="U50" s="544"/>
      <c r="V50" s="52"/>
    </row>
    <row r="51" spans="1:23" s="1" customFormat="1" ht="18" customHeight="1" x14ac:dyDescent="0.3">
      <c r="A51" s="545" t="s">
        <v>993</v>
      </c>
      <c r="B51" s="545"/>
      <c r="C51" s="545"/>
      <c r="D51" s="545"/>
      <c r="E51" s="545"/>
      <c r="F51" s="545"/>
      <c r="G51" s="545"/>
      <c r="H51" s="545"/>
      <c r="I51" s="545"/>
      <c r="J51" s="545"/>
      <c r="K51" s="545"/>
      <c r="L51" s="545"/>
      <c r="M51" s="545"/>
      <c r="N51" s="545"/>
      <c r="O51" s="545"/>
      <c r="P51" s="545"/>
      <c r="Q51" s="545"/>
      <c r="R51" s="545"/>
      <c r="S51" s="545"/>
      <c r="T51" s="545"/>
      <c r="U51" s="545"/>
      <c r="V51" s="53"/>
    </row>
    <row r="52" spans="1:23" s="1" customFormat="1" ht="16.5" customHeight="1" x14ac:dyDescent="0.3">
      <c r="A52" s="546" t="s">
        <v>900</v>
      </c>
      <c r="B52" s="546"/>
      <c r="C52" s="546"/>
      <c r="D52" s="546"/>
      <c r="E52" s="546"/>
      <c r="F52" s="546"/>
      <c r="G52" s="546"/>
      <c r="H52" s="546"/>
      <c r="I52" s="546"/>
      <c r="J52" s="546"/>
      <c r="K52" s="546"/>
      <c r="L52" s="546"/>
      <c r="M52" s="546"/>
      <c r="N52" s="546"/>
      <c r="O52" s="546"/>
      <c r="P52" s="546"/>
      <c r="Q52" s="546"/>
      <c r="R52" s="546"/>
      <c r="S52" s="546"/>
      <c r="T52" s="546"/>
      <c r="U52" s="546"/>
      <c r="V52" s="54"/>
    </row>
    <row r="53" spans="1:23" s="1" customFormat="1" ht="8.2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3" s="1" customFormat="1" x14ac:dyDescent="0.3">
      <c r="A54" s="11" t="s">
        <v>33</v>
      </c>
      <c r="B54" s="11" t="s">
        <v>31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T54" s="11"/>
      <c r="U54" s="11"/>
      <c r="V54" s="11"/>
    </row>
    <row r="55" spans="1:23" s="1" customFormat="1" x14ac:dyDescent="0.3">
      <c r="A55" s="11" t="s">
        <v>34</v>
      </c>
      <c r="B55" s="6" t="s">
        <v>48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2"/>
      <c r="T55" s="12"/>
      <c r="U55" s="6"/>
      <c r="V55" s="6"/>
    </row>
    <row r="56" spans="1:23" s="1" customFormat="1" ht="22.5" customHeight="1" x14ac:dyDescent="0.3">
      <c r="A56" s="7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6"/>
      <c r="T56" s="6"/>
      <c r="U56" s="6"/>
    </row>
    <row r="57" spans="1:23" s="1" customFormat="1" ht="9" customHeight="1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3" ht="24" customHeight="1" thickBot="1" x14ac:dyDescent="0.35">
      <c r="A58" s="547" t="s">
        <v>5</v>
      </c>
      <c r="B58" s="605" t="s">
        <v>1</v>
      </c>
      <c r="C58" s="608" t="s">
        <v>43</v>
      </c>
      <c r="D58" s="611" t="s">
        <v>25</v>
      </c>
      <c r="E58" s="583" t="s">
        <v>2</v>
      </c>
      <c r="F58" s="539" t="s">
        <v>6</v>
      </c>
      <c r="G58" s="566" t="s">
        <v>3</v>
      </c>
      <c r="H58" s="568"/>
      <c r="I58" s="568"/>
      <c r="J58" s="568"/>
      <c r="K58" s="570"/>
      <c r="L58" s="566" t="s">
        <v>24</v>
      </c>
      <c r="M58" s="567"/>
      <c r="N58" s="567"/>
      <c r="O58" s="567"/>
      <c r="P58" s="568"/>
      <c r="Q58" s="569"/>
      <c r="R58" s="569"/>
      <c r="S58" s="570"/>
      <c r="T58" s="571" t="s">
        <v>7</v>
      </c>
      <c r="U58" s="572"/>
      <c r="V58" s="559" t="s">
        <v>8</v>
      </c>
      <c r="W58" s="3"/>
    </row>
    <row r="59" spans="1:23" ht="19.5" customHeight="1" x14ac:dyDescent="0.3">
      <c r="A59" s="548"/>
      <c r="B59" s="606"/>
      <c r="C59" s="609"/>
      <c r="D59" s="612"/>
      <c r="E59" s="614"/>
      <c r="F59" s="540"/>
      <c r="G59" s="722" t="s">
        <v>70</v>
      </c>
      <c r="H59" s="723" t="s">
        <v>893</v>
      </c>
      <c r="I59" s="724" t="s">
        <v>894</v>
      </c>
      <c r="J59" s="725" t="s">
        <v>70</v>
      </c>
      <c r="K59" s="722" t="s">
        <v>4</v>
      </c>
      <c r="L59" s="585"/>
      <c r="M59" s="56"/>
      <c r="N59" s="56"/>
      <c r="O59" s="56"/>
      <c r="P59" s="57"/>
      <c r="Q59" s="588"/>
      <c r="R59" s="29"/>
      <c r="S59" s="590"/>
      <c r="T59" s="573"/>
      <c r="U59" s="574"/>
      <c r="V59" s="560"/>
      <c r="W59" s="2"/>
    </row>
    <row r="60" spans="1:23" ht="37.5" customHeight="1" thickBot="1" x14ac:dyDescent="0.35">
      <c r="A60" s="549"/>
      <c r="B60" s="607"/>
      <c r="C60" s="610"/>
      <c r="D60" s="613"/>
      <c r="E60" s="584"/>
      <c r="F60" s="541"/>
      <c r="G60" s="578"/>
      <c r="H60" s="580"/>
      <c r="I60" s="582"/>
      <c r="J60" s="584"/>
      <c r="K60" s="578"/>
      <c r="L60" s="586"/>
      <c r="M60" s="58"/>
      <c r="N60" s="58"/>
      <c r="O60" s="58"/>
      <c r="P60" s="59"/>
      <c r="Q60" s="589"/>
      <c r="R60" s="260"/>
      <c r="S60" s="591"/>
      <c r="T60" s="575"/>
      <c r="U60" s="576"/>
      <c r="V60" s="561"/>
      <c r="W60" s="2"/>
    </row>
    <row r="61" spans="1:23" s="1" customFormat="1" ht="42.75" customHeight="1" thickBot="1" x14ac:dyDescent="0.35">
      <c r="A61" s="10"/>
      <c r="B61" s="41"/>
      <c r="C61" s="48">
        <f>SUM(C50:C60)</f>
        <v>0</v>
      </c>
      <c r="D61" s="48">
        <f>SUM(D50:D60)</f>
        <v>0</v>
      </c>
      <c r="E61" s="41"/>
      <c r="F61" s="134" t="s">
        <v>35</v>
      </c>
      <c r="G61" s="259">
        <f t="shared" ref="G61:T61" si="10">SUM(G25)</f>
        <v>15189</v>
      </c>
      <c r="H61" s="259">
        <f t="shared" si="10"/>
        <v>5000</v>
      </c>
      <c r="I61" s="259">
        <f t="shared" si="10"/>
        <v>0.1</v>
      </c>
      <c r="J61" s="259">
        <f t="shared" si="10"/>
        <v>20189</v>
      </c>
      <c r="K61" s="259">
        <f t="shared" si="10"/>
        <v>20189</v>
      </c>
      <c r="L61" s="259">
        <f t="shared" si="10"/>
        <v>0</v>
      </c>
      <c r="M61" s="259">
        <f t="shared" si="10"/>
        <v>0</v>
      </c>
      <c r="N61" s="259">
        <f t="shared" si="10"/>
        <v>0</v>
      </c>
      <c r="O61" s="259">
        <f t="shared" si="10"/>
        <v>0</v>
      </c>
      <c r="P61" s="259">
        <f t="shared" si="10"/>
        <v>0</v>
      </c>
      <c r="Q61" s="259">
        <f t="shared" si="10"/>
        <v>0</v>
      </c>
      <c r="R61" s="259">
        <f t="shared" si="10"/>
        <v>0</v>
      </c>
      <c r="S61" s="259">
        <f t="shared" si="10"/>
        <v>0</v>
      </c>
      <c r="T61" s="594">
        <f t="shared" si="10"/>
        <v>20189</v>
      </c>
      <c r="U61" s="594"/>
      <c r="V61" s="6"/>
    </row>
    <row r="62" spans="1:23" s="51" customFormat="1" ht="18.75" customHeight="1" thickTop="1" thickBot="1" x14ac:dyDescent="0.35">
      <c r="A62" s="22"/>
      <c r="B62" s="23"/>
      <c r="C62" s="23"/>
      <c r="D62" s="23"/>
      <c r="E62" s="23"/>
      <c r="F62" s="23"/>
      <c r="G62" s="49"/>
      <c r="H62" s="49"/>
      <c r="I62" s="49"/>
      <c r="J62" s="49"/>
      <c r="K62" s="49"/>
      <c r="L62" s="49"/>
      <c r="M62" s="50"/>
      <c r="N62" s="50"/>
      <c r="O62" s="50"/>
      <c r="P62" s="49"/>
      <c r="Q62" s="49"/>
      <c r="R62" s="49"/>
      <c r="S62" s="49"/>
      <c r="T62" s="49"/>
      <c r="U62" s="49"/>
      <c r="V62" s="23"/>
    </row>
    <row r="63" spans="1:23" s="1" customFormat="1" ht="20.25" customHeight="1" thickBot="1" x14ac:dyDescent="0.35">
      <c r="A63" s="9" t="s">
        <v>9</v>
      </c>
      <c r="B63" s="17" t="s">
        <v>17</v>
      </c>
      <c r="C63" s="17"/>
      <c r="D63" s="17"/>
      <c r="E63" s="6"/>
      <c r="F63" s="6"/>
      <c r="G63" s="9" t="s">
        <v>11</v>
      </c>
      <c r="H63" s="7" t="s">
        <v>27</v>
      </c>
      <c r="I63" s="7" t="s">
        <v>63</v>
      </c>
      <c r="K63" s="6"/>
      <c r="L63" s="6"/>
      <c r="M63" s="6"/>
      <c r="N63" s="6"/>
      <c r="O63" s="6"/>
      <c r="P63" s="6"/>
      <c r="Q63" s="9" t="s">
        <v>10</v>
      </c>
      <c r="R63" s="595" t="s">
        <v>68</v>
      </c>
      <c r="S63" s="595"/>
      <c r="T63" s="595"/>
      <c r="U63" s="595"/>
      <c r="V63" s="14"/>
    </row>
    <row r="64" spans="1:23" s="1" customFormat="1" ht="20.25" customHeight="1" x14ac:dyDescent="0.3">
      <c r="A64" s="256"/>
      <c r="B64" s="17"/>
      <c r="C64" s="17"/>
      <c r="D64" s="17"/>
      <c r="E64" s="6"/>
      <c r="F64" s="6"/>
      <c r="G64" s="256"/>
      <c r="H64" s="7"/>
      <c r="K64" s="6"/>
      <c r="L64" s="6"/>
      <c r="M64" s="6"/>
      <c r="N64" s="6"/>
      <c r="O64" s="6"/>
      <c r="P64" s="6"/>
      <c r="Q64" s="256"/>
      <c r="R64" s="258"/>
      <c r="S64" s="258"/>
      <c r="T64" s="258"/>
      <c r="U64" s="258"/>
      <c r="V64" s="14"/>
    </row>
    <row r="65" spans="1:23" s="1" customFormat="1" ht="20.25" customHeight="1" x14ac:dyDescent="0.3">
      <c r="A65" s="596" t="s">
        <v>71</v>
      </c>
      <c r="B65" s="596"/>
      <c r="C65" s="30"/>
      <c r="D65" s="30"/>
      <c r="E65" s="55"/>
      <c r="F65" s="7"/>
      <c r="G65" s="596" t="s">
        <v>45</v>
      </c>
      <c r="H65" s="596"/>
      <c r="I65" s="596"/>
      <c r="J65" s="596"/>
      <c r="K65" s="7"/>
      <c r="L65" s="55"/>
      <c r="M65" s="7"/>
      <c r="N65" s="7"/>
      <c r="O65" s="7"/>
      <c r="P65" s="7"/>
      <c r="Q65" s="596" t="s">
        <v>39</v>
      </c>
      <c r="R65" s="596"/>
      <c r="S65" s="596"/>
      <c r="T65" s="7"/>
      <c r="U65" s="55"/>
      <c r="V65" s="6"/>
    </row>
    <row r="66" spans="1:23" s="1" customFormat="1" ht="20.25" customHeight="1" x14ac:dyDescent="0.3">
      <c r="A66" s="597" t="s">
        <v>37</v>
      </c>
      <c r="B66" s="597"/>
      <c r="C66" s="258"/>
      <c r="D66" s="258"/>
      <c r="E66" s="31" t="s">
        <v>16</v>
      </c>
      <c r="F66" s="31"/>
      <c r="G66" s="597" t="s">
        <v>38</v>
      </c>
      <c r="H66" s="597"/>
      <c r="I66" s="597"/>
      <c r="J66" s="597"/>
      <c r="L66" s="31" t="s">
        <v>16</v>
      </c>
      <c r="M66" s="31"/>
      <c r="N66" s="31"/>
      <c r="O66" s="31"/>
      <c r="P66" s="8"/>
      <c r="Q66" s="598" t="s">
        <v>40</v>
      </c>
      <c r="R66" s="598"/>
      <c r="S66" s="598"/>
      <c r="T66" s="16"/>
      <c r="U66" s="31" t="s">
        <v>16</v>
      </c>
      <c r="V66" s="16"/>
    </row>
    <row r="67" spans="1:23" s="1" customFormat="1" ht="20.25" customHeight="1" x14ac:dyDescent="0.3">
      <c r="A67" s="597" t="s">
        <v>18</v>
      </c>
      <c r="B67" s="597"/>
      <c r="C67" s="258"/>
      <c r="D67" s="258"/>
      <c r="F67" s="8"/>
      <c r="G67" s="599" t="s">
        <v>19</v>
      </c>
      <c r="H67" s="599"/>
      <c r="I67" s="599"/>
      <c r="J67" s="599"/>
      <c r="Q67" s="598" t="s">
        <v>28</v>
      </c>
      <c r="R67" s="598"/>
      <c r="S67" s="598"/>
      <c r="T67" s="16"/>
      <c r="U67" s="16"/>
      <c r="V67" s="16"/>
    </row>
    <row r="68" spans="1:23" s="1" customFormat="1" ht="20.25" customHeight="1" thickBot="1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T68" s="7"/>
      <c r="U68" s="6"/>
      <c r="V68" s="6"/>
      <c r="W68" s="600"/>
    </row>
    <row r="69" spans="1:23" s="1" customFormat="1" ht="18.75" customHeight="1" thickBot="1" x14ac:dyDescent="0.35">
      <c r="A69" s="9" t="s">
        <v>12</v>
      </c>
      <c r="B69" s="601" t="s">
        <v>29</v>
      </c>
      <c r="C69" s="601"/>
      <c r="D69" s="601"/>
      <c r="E69" s="601"/>
      <c r="F69" s="601"/>
      <c r="G69" s="9" t="s">
        <v>14</v>
      </c>
      <c r="H69" s="602" t="s">
        <v>67</v>
      </c>
      <c r="I69" s="602"/>
      <c r="J69" s="602"/>
      <c r="K69" s="602"/>
      <c r="L69" s="602"/>
      <c r="M69" s="79"/>
      <c r="N69" s="79"/>
      <c r="O69" s="79"/>
      <c r="Q69" s="9" t="s">
        <v>25</v>
      </c>
      <c r="T69" s="15"/>
      <c r="V69" s="6"/>
      <c r="W69" s="600"/>
    </row>
    <row r="70" spans="1:23" s="1" customFormat="1" ht="18.75" customHeight="1" x14ac:dyDescent="0.3">
      <c r="A70" s="6" t="s">
        <v>13</v>
      </c>
      <c r="B70" s="14"/>
      <c r="C70" s="14"/>
      <c r="D70" s="14"/>
      <c r="E70" s="14"/>
      <c r="F70" s="14"/>
      <c r="G70" s="14"/>
      <c r="H70" s="602"/>
      <c r="I70" s="602"/>
      <c r="J70" s="602"/>
      <c r="K70" s="602"/>
      <c r="L70" s="602"/>
      <c r="M70" s="79"/>
      <c r="N70" s="79"/>
      <c r="O70" s="79"/>
      <c r="T70" s="15"/>
      <c r="W70" s="600"/>
    </row>
    <row r="71" spans="1:23" s="1" customFormat="1" ht="15" customHeight="1" x14ac:dyDescent="0.3">
      <c r="A71" s="6"/>
      <c r="B71" s="7" t="s">
        <v>15</v>
      </c>
      <c r="C71" s="7"/>
      <c r="D71" s="7"/>
      <c r="E71" s="7"/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S71" s="7" t="s">
        <v>22</v>
      </c>
      <c r="W71" s="600"/>
    </row>
    <row r="72" spans="1:23" s="1" customFormat="1" ht="16.5" customHeight="1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S72" s="6" t="s">
        <v>23</v>
      </c>
      <c r="W72" s="600"/>
    </row>
    <row r="73" spans="1:23" s="1" customFormat="1" ht="15" customHeight="1" x14ac:dyDescent="0.3">
      <c r="A73" s="596" t="s">
        <v>41</v>
      </c>
      <c r="B73" s="596"/>
      <c r="C73" s="30"/>
      <c r="D73" s="30"/>
      <c r="E73" s="55"/>
      <c r="F73" s="7"/>
      <c r="G73" s="55"/>
      <c r="H73" s="55"/>
      <c r="I73" s="55"/>
      <c r="J73" s="13"/>
      <c r="L73" s="13"/>
      <c r="P73" s="7"/>
      <c r="Q73" s="7"/>
      <c r="R73" s="7"/>
      <c r="S73" s="7"/>
      <c r="V73" s="7"/>
      <c r="W73" s="600"/>
    </row>
    <row r="74" spans="1:23" s="1" customFormat="1" ht="15" customHeight="1" x14ac:dyDescent="0.3">
      <c r="A74" s="598" t="s">
        <v>42</v>
      </c>
      <c r="B74" s="598"/>
      <c r="C74" s="257"/>
      <c r="D74" s="257"/>
      <c r="E74" s="31" t="s">
        <v>16</v>
      </c>
      <c r="F74" s="31"/>
      <c r="G74" s="597" t="s">
        <v>20</v>
      </c>
      <c r="H74" s="597"/>
      <c r="I74" s="597"/>
      <c r="J74" s="597"/>
      <c r="L74" s="31" t="s">
        <v>16</v>
      </c>
      <c r="M74" s="31"/>
      <c r="N74" s="31"/>
      <c r="O74" s="31"/>
      <c r="P74" s="7"/>
      <c r="Q74" s="7"/>
      <c r="R74" s="7"/>
      <c r="V74" s="6"/>
      <c r="W74" s="4"/>
    </row>
    <row r="75" spans="1:23" s="1" customFormat="1" ht="15" customHeight="1" x14ac:dyDescent="0.3">
      <c r="A75" s="598" t="s">
        <v>30</v>
      </c>
      <c r="B75" s="598"/>
      <c r="C75" s="257"/>
      <c r="D75" s="257"/>
      <c r="E75" s="16"/>
      <c r="F75" s="7"/>
      <c r="G75" s="597" t="s">
        <v>21</v>
      </c>
      <c r="H75" s="597"/>
      <c r="I75" s="597"/>
      <c r="J75" s="597"/>
      <c r="P75" s="14"/>
      <c r="Q75" s="14"/>
      <c r="R75" s="14"/>
      <c r="S75" s="14"/>
      <c r="T75" s="7"/>
      <c r="U75" s="6"/>
      <c r="V75" s="6"/>
    </row>
    <row r="79" spans="1:23" s="20" customFormat="1" ht="17.25" customHeight="1" x14ac:dyDescent="0.3">
      <c r="S79" s="542" t="s">
        <v>26</v>
      </c>
      <c r="T79" s="542"/>
      <c r="U79" s="542"/>
      <c r="V79" s="542"/>
    </row>
    <row r="80" spans="1:23" s="20" customFormat="1" ht="17.25" customHeight="1" x14ac:dyDescent="0.3">
      <c r="A80" s="543" t="s">
        <v>64</v>
      </c>
      <c r="B80" s="544"/>
      <c r="C80" s="544"/>
      <c r="D80" s="544"/>
      <c r="E80" s="544"/>
      <c r="F80" s="544"/>
      <c r="G80" s="544"/>
      <c r="H80" s="544"/>
      <c r="I80" s="544"/>
      <c r="J80" s="544"/>
      <c r="K80" s="544"/>
      <c r="L80" s="544"/>
      <c r="M80" s="544"/>
      <c r="N80" s="544"/>
      <c r="O80" s="544"/>
      <c r="P80" s="544"/>
      <c r="Q80" s="544"/>
      <c r="R80" s="544"/>
      <c r="S80" s="544"/>
      <c r="T80" s="544"/>
      <c r="U80" s="544"/>
      <c r="V80" s="52"/>
    </row>
    <row r="81" spans="1:23" s="20" customFormat="1" ht="17.25" customHeight="1" x14ac:dyDescent="0.3">
      <c r="A81" s="543" t="s">
        <v>65</v>
      </c>
      <c r="B81" s="544"/>
      <c r="C81" s="544"/>
      <c r="D81" s="544"/>
      <c r="E81" s="544"/>
      <c r="F81" s="544"/>
      <c r="G81" s="544"/>
      <c r="H81" s="544"/>
      <c r="I81" s="544"/>
      <c r="J81" s="544"/>
      <c r="K81" s="544"/>
      <c r="L81" s="544"/>
      <c r="M81" s="544"/>
      <c r="N81" s="544"/>
      <c r="O81" s="544"/>
      <c r="P81" s="544"/>
      <c r="Q81" s="544"/>
      <c r="R81" s="544"/>
      <c r="S81" s="544"/>
      <c r="T81" s="544"/>
      <c r="U81" s="544"/>
      <c r="V81" s="52"/>
    </row>
    <row r="82" spans="1:23" s="20" customFormat="1" ht="17.25" customHeight="1" x14ac:dyDescent="0.3">
      <c r="A82" s="543" t="s">
        <v>66</v>
      </c>
      <c r="B82" s="544"/>
      <c r="C82" s="544"/>
      <c r="D82" s="544"/>
      <c r="E82" s="544"/>
      <c r="F82" s="544"/>
      <c r="G82" s="544"/>
      <c r="H82" s="544"/>
      <c r="I82" s="544"/>
      <c r="J82" s="544"/>
      <c r="K82" s="544"/>
      <c r="L82" s="544"/>
      <c r="M82" s="544"/>
      <c r="N82" s="544"/>
      <c r="O82" s="544"/>
      <c r="P82" s="544"/>
      <c r="Q82" s="544"/>
      <c r="R82" s="544"/>
      <c r="S82" s="544"/>
      <c r="T82" s="544"/>
      <c r="U82" s="544"/>
      <c r="V82" s="52"/>
    </row>
    <row r="83" spans="1:23" s="1" customFormat="1" ht="18" customHeight="1" x14ac:dyDescent="0.3">
      <c r="A83" s="545" t="s">
        <v>993</v>
      </c>
      <c r="B83" s="545"/>
      <c r="C83" s="545"/>
      <c r="D83" s="545"/>
      <c r="E83" s="545"/>
      <c r="F83" s="545"/>
      <c r="G83" s="545"/>
      <c r="H83" s="545"/>
      <c r="I83" s="545"/>
      <c r="J83" s="545"/>
      <c r="K83" s="545"/>
      <c r="L83" s="545"/>
      <c r="M83" s="545"/>
      <c r="N83" s="545"/>
      <c r="O83" s="545"/>
      <c r="P83" s="545"/>
      <c r="Q83" s="545"/>
      <c r="R83" s="545"/>
      <c r="S83" s="545"/>
      <c r="T83" s="545"/>
      <c r="U83" s="545"/>
      <c r="V83" s="53"/>
    </row>
    <row r="84" spans="1:23" s="1" customFormat="1" ht="16.5" customHeight="1" x14ac:dyDescent="0.3">
      <c r="A84" s="546" t="s">
        <v>900</v>
      </c>
      <c r="B84" s="546"/>
      <c r="C84" s="546"/>
      <c r="D84" s="546"/>
      <c r="E84" s="546"/>
      <c r="F84" s="546"/>
      <c r="G84" s="546"/>
      <c r="H84" s="546"/>
      <c r="I84" s="546"/>
      <c r="J84" s="546"/>
      <c r="K84" s="546"/>
      <c r="L84" s="546"/>
      <c r="M84" s="546"/>
      <c r="N84" s="546"/>
      <c r="O84" s="546"/>
      <c r="P84" s="546"/>
      <c r="Q84" s="546"/>
      <c r="R84" s="546"/>
      <c r="S84" s="546"/>
      <c r="T84" s="546"/>
      <c r="U84" s="546"/>
      <c r="V84" s="54"/>
    </row>
    <row r="85" spans="1:23" s="1" customFormat="1" ht="8.2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3" s="1" customFormat="1" x14ac:dyDescent="0.3">
      <c r="A86" s="11" t="s">
        <v>33</v>
      </c>
      <c r="B86" s="11" t="s">
        <v>31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T86" s="11"/>
      <c r="U86" s="11"/>
      <c r="V86" s="11"/>
    </row>
    <row r="87" spans="1:23" s="1" customFormat="1" x14ac:dyDescent="0.3">
      <c r="A87" s="11" t="s">
        <v>34</v>
      </c>
      <c r="B87" s="6" t="s">
        <v>48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2"/>
      <c r="T87" s="12"/>
      <c r="U87" s="6"/>
      <c r="V87" s="6"/>
    </row>
    <row r="88" spans="1:23" s="1" customFormat="1" ht="22.5" customHeight="1" x14ac:dyDescent="0.3">
      <c r="A88" s="7" t="s">
        <v>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6"/>
      <c r="T88" s="6"/>
      <c r="U88" s="6"/>
    </row>
    <row r="89" spans="1:23" s="1" customFormat="1" ht="9" customHeight="1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3" ht="24" customHeight="1" thickBot="1" x14ac:dyDescent="0.35">
      <c r="A90" s="547" t="s">
        <v>5</v>
      </c>
      <c r="B90" s="605" t="s">
        <v>1</v>
      </c>
      <c r="C90" s="608" t="s">
        <v>43</v>
      </c>
      <c r="D90" s="611" t="s">
        <v>25</v>
      </c>
      <c r="E90" s="583" t="s">
        <v>2</v>
      </c>
      <c r="F90" s="539" t="s">
        <v>6</v>
      </c>
      <c r="G90" s="566" t="s">
        <v>3</v>
      </c>
      <c r="H90" s="568"/>
      <c r="I90" s="568"/>
      <c r="J90" s="568"/>
      <c r="K90" s="570"/>
      <c r="L90" s="566" t="s">
        <v>24</v>
      </c>
      <c r="M90" s="567"/>
      <c r="N90" s="567"/>
      <c r="O90" s="567"/>
      <c r="P90" s="568"/>
      <c r="Q90" s="569"/>
      <c r="R90" s="569"/>
      <c r="S90" s="570"/>
      <c r="T90" s="571" t="s">
        <v>7</v>
      </c>
      <c r="U90" s="572"/>
      <c r="V90" s="559" t="s">
        <v>8</v>
      </c>
      <c r="W90" s="3"/>
    </row>
    <row r="91" spans="1:23" ht="19.5" customHeight="1" x14ac:dyDescent="0.3">
      <c r="A91" s="548"/>
      <c r="B91" s="606"/>
      <c r="C91" s="609"/>
      <c r="D91" s="612"/>
      <c r="E91" s="614"/>
      <c r="F91" s="540"/>
      <c r="G91" s="722" t="s">
        <v>70</v>
      </c>
      <c r="H91" s="723" t="s">
        <v>893</v>
      </c>
      <c r="I91" s="724" t="s">
        <v>894</v>
      </c>
      <c r="J91" s="725" t="s">
        <v>70</v>
      </c>
      <c r="K91" s="722" t="s">
        <v>4</v>
      </c>
      <c r="L91" s="585"/>
      <c r="M91" s="56"/>
      <c r="N91" s="56"/>
      <c r="O91" s="56"/>
      <c r="P91" s="57"/>
      <c r="Q91" s="588"/>
      <c r="R91" s="29"/>
      <c r="S91" s="590"/>
      <c r="T91" s="573"/>
      <c r="U91" s="574"/>
      <c r="V91" s="560"/>
      <c r="W91" s="2"/>
    </row>
    <row r="92" spans="1:23" ht="37.5" customHeight="1" thickBot="1" x14ac:dyDescent="0.35">
      <c r="A92" s="549"/>
      <c r="B92" s="607"/>
      <c r="C92" s="610"/>
      <c r="D92" s="613"/>
      <c r="E92" s="584"/>
      <c r="F92" s="541"/>
      <c r="G92" s="578"/>
      <c r="H92" s="580"/>
      <c r="I92" s="582"/>
      <c r="J92" s="584"/>
      <c r="K92" s="578"/>
      <c r="L92" s="586"/>
      <c r="M92" s="58"/>
      <c r="N92" s="58"/>
      <c r="O92" s="58"/>
      <c r="P92" s="59"/>
      <c r="Q92" s="589"/>
      <c r="R92" s="287"/>
      <c r="S92" s="591"/>
      <c r="T92" s="575"/>
      <c r="U92" s="576"/>
      <c r="V92" s="561"/>
      <c r="W92" s="2"/>
    </row>
    <row r="93" spans="1:23" s="1" customFormat="1" ht="24" customHeight="1" thickBot="1" x14ac:dyDescent="0.35">
      <c r="A93" s="10"/>
      <c r="B93" s="41"/>
      <c r="C93" s="48">
        <f>SUM(C69:C92)</f>
        <v>0</v>
      </c>
      <c r="D93" s="48">
        <f>SUM(D69:D92)</f>
        <v>0</v>
      </c>
      <c r="E93" s="41"/>
      <c r="F93" s="134" t="s">
        <v>35</v>
      </c>
      <c r="G93" s="286">
        <f t="shared" ref="G93:S93" si="11">SUM(G26:G26)</f>
        <v>56204</v>
      </c>
      <c r="H93" s="286">
        <f t="shared" si="11"/>
        <v>5000</v>
      </c>
      <c r="I93" s="286">
        <f t="shared" si="11"/>
        <v>0.4</v>
      </c>
      <c r="J93" s="286">
        <f t="shared" si="11"/>
        <v>61204</v>
      </c>
      <c r="K93" s="286">
        <f t="shared" si="11"/>
        <v>117408</v>
      </c>
      <c r="L93" s="286">
        <f t="shared" si="11"/>
        <v>0</v>
      </c>
      <c r="M93" s="286">
        <f t="shared" si="11"/>
        <v>0</v>
      </c>
      <c r="N93" s="286">
        <f t="shared" si="11"/>
        <v>0</v>
      </c>
      <c r="O93" s="286">
        <f t="shared" si="11"/>
        <v>0</v>
      </c>
      <c r="P93" s="286">
        <f t="shared" si="11"/>
        <v>0</v>
      </c>
      <c r="Q93" s="286">
        <f t="shared" si="11"/>
        <v>0</v>
      </c>
      <c r="R93" s="286">
        <f t="shared" si="11"/>
        <v>0</v>
      </c>
      <c r="S93" s="286">
        <f t="shared" si="11"/>
        <v>0</v>
      </c>
      <c r="T93" s="594">
        <f>SUM(T26:U26)</f>
        <v>61204</v>
      </c>
      <c r="U93" s="594"/>
      <c r="V93" s="6"/>
    </row>
    <row r="94" spans="1:23" s="51" customFormat="1" ht="18.75" customHeight="1" thickTop="1" thickBot="1" x14ac:dyDescent="0.35">
      <c r="A94" s="22"/>
      <c r="B94" s="23"/>
      <c r="C94" s="23"/>
      <c r="D94" s="23"/>
      <c r="E94" s="23"/>
      <c r="F94" s="23"/>
      <c r="G94" s="49"/>
      <c r="H94" s="49"/>
      <c r="I94" s="49"/>
      <c r="J94" s="49"/>
      <c r="K94" s="49"/>
      <c r="L94" s="49"/>
      <c r="M94" s="50"/>
      <c r="N94" s="50"/>
      <c r="O94" s="50"/>
      <c r="P94" s="49"/>
      <c r="Q94" s="49"/>
      <c r="R94" s="49"/>
      <c r="S94" s="49"/>
      <c r="T94" s="49"/>
      <c r="U94" s="49"/>
      <c r="V94" s="23"/>
    </row>
    <row r="95" spans="1:23" s="1" customFormat="1" ht="20.25" customHeight="1" thickBot="1" x14ac:dyDescent="0.35">
      <c r="A95" s="9" t="s">
        <v>9</v>
      </c>
      <c r="B95" s="17" t="s">
        <v>17</v>
      </c>
      <c r="C95" s="17"/>
      <c r="D95" s="17"/>
      <c r="E95" s="6"/>
      <c r="F95" s="6"/>
      <c r="G95" s="9" t="s">
        <v>11</v>
      </c>
      <c r="H95" s="7" t="s">
        <v>27</v>
      </c>
      <c r="I95" s="7" t="s">
        <v>63</v>
      </c>
      <c r="K95" s="6"/>
      <c r="L95" s="6"/>
      <c r="M95" s="6"/>
      <c r="N95" s="6"/>
      <c r="O95" s="6"/>
      <c r="P95" s="6"/>
      <c r="Q95" s="9" t="s">
        <v>10</v>
      </c>
      <c r="R95" s="595" t="s">
        <v>68</v>
      </c>
      <c r="S95" s="595"/>
      <c r="T95" s="595"/>
      <c r="U95" s="595"/>
      <c r="V95" s="14"/>
    </row>
    <row r="96" spans="1:23" s="1" customFormat="1" ht="20.25" customHeight="1" x14ac:dyDescent="0.3">
      <c r="A96" s="283"/>
      <c r="B96" s="17"/>
      <c r="C96" s="17"/>
      <c r="D96" s="17"/>
      <c r="E96" s="6"/>
      <c r="F96" s="6"/>
      <c r="G96" s="283"/>
      <c r="H96" s="7"/>
      <c r="K96" s="6"/>
      <c r="L96" s="6"/>
      <c r="M96" s="6"/>
      <c r="N96" s="6"/>
      <c r="O96" s="6"/>
      <c r="P96" s="6"/>
      <c r="Q96" s="283"/>
      <c r="R96" s="285"/>
      <c r="S96" s="285"/>
      <c r="T96" s="285"/>
      <c r="U96" s="285"/>
      <c r="V96" s="14"/>
    </row>
    <row r="97" spans="1:23" s="1" customFormat="1" ht="20.25" customHeight="1" x14ac:dyDescent="0.3">
      <c r="A97" s="596" t="s">
        <v>71</v>
      </c>
      <c r="B97" s="596"/>
      <c r="C97" s="30"/>
      <c r="D97" s="30"/>
      <c r="E97" s="55"/>
      <c r="F97" s="7"/>
      <c r="G97" s="596" t="s">
        <v>45</v>
      </c>
      <c r="H97" s="596"/>
      <c r="I97" s="596"/>
      <c r="J97" s="596"/>
      <c r="K97" s="7"/>
      <c r="L97" s="55"/>
      <c r="M97" s="7"/>
      <c r="N97" s="7"/>
      <c r="O97" s="7"/>
      <c r="P97" s="7"/>
      <c r="Q97" s="596" t="s">
        <v>39</v>
      </c>
      <c r="R97" s="596"/>
      <c r="S97" s="596"/>
      <c r="T97" s="7"/>
      <c r="U97" s="55"/>
      <c r="V97" s="6"/>
    </row>
    <row r="98" spans="1:23" s="1" customFormat="1" ht="20.25" customHeight="1" x14ac:dyDescent="0.3">
      <c r="A98" s="597" t="s">
        <v>37</v>
      </c>
      <c r="B98" s="597"/>
      <c r="C98" s="285"/>
      <c r="D98" s="285"/>
      <c r="E98" s="31" t="s">
        <v>16</v>
      </c>
      <c r="F98" s="31"/>
      <c r="G98" s="597" t="s">
        <v>38</v>
      </c>
      <c r="H98" s="597"/>
      <c r="I98" s="597"/>
      <c r="J98" s="597"/>
      <c r="L98" s="31" t="s">
        <v>16</v>
      </c>
      <c r="M98" s="31"/>
      <c r="N98" s="31"/>
      <c r="O98" s="31"/>
      <c r="P98" s="8"/>
      <c r="Q98" s="598" t="s">
        <v>40</v>
      </c>
      <c r="R98" s="598"/>
      <c r="S98" s="598"/>
      <c r="T98" s="16"/>
      <c r="U98" s="31" t="s">
        <v>16</v>
      </c>
      <c r="V98" s="16"/>
    </row>
    <row r="99" spans="1:23" s="1" customFormat="1" ht="20.25" customHeight="1" x14ac:dyDescent="0.3">
      <c r="A99" s="597" t="s">
        <v>18</v>
      </c>
      <c r="B99" s="597"/>
      <c r="C99" s="285"/>
      <c r="D99" s="285"/>
      <c r="F99" s="8"/>
      <c r="G99" s="599" t="s">
        <v>19</v>
      </c>
      <c r="H99" s="599"/>
      <c r="I99" s="599"/>
      <c r="J99" s="599"/>
      <c r="Q99" s="598" t="s">
        <v>28</v>
      </c>
      <c r="R99" s="598"/>
      <c r="S99" s="598"/>
      <c r="T99" s="16"/>
      <c r="U99" s="16"/>
      <c r="V99" s="16"/>
    </row>
    <row r="100" spans="1:23" s="1" customFormat="1" ht="20.25" customHeight="1" thickBot="1" x14ac:dyDescent="0.3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T100" s="7"/>
      <c r="U100" s="6"/>
      <c r="V100" s="6"/>
      <c r="W100" s="600"/>
    </row>
    <row r="101" spans="1:23" s="1" customFormat="1" ht="18.75" customHeight="1" thickBot="1" x14ac:dyDescent="0.35">
      <c r="A101" s="9" t="s">
        <v>12</v>
      </c>
      <c r="B101" s="601" t="s">
        <v>29</v>
      </c>
      <c r="C101" s="601"/>
      <c r="D101" s="601"/>
      <c r="E101" s="601"/>
      <c r="F101" s="601"/>
      <c r="G101" s="9" t="s">
        <v>14</v>
      </c>
      <c r="H101" s="602" t="s">
        <v>67</v>
      </c>
      <c r="I101" s="602"/>
      <c r="J101" s="602"/>
      <c r="K101" s="602"/>
      <c r="L101" s="602"/>
      <c r="M101" s="79"/>
      <c r="N101" s="79"/>
      <c r="O101" s="79"/>
      <c r="Q101" s="9" t="s">
        <v>25</v>
      </c>
      <c r="T101" s="15"/>
      <c r="V101" s="6"/>
      <c r="W101" s="600"/>
    </row>
    <row r="102" spans="1:23" s="1" customFormat="1" ht="18.75" customHeight="1" x14ac:dyDescent="0.3">
      <c r="A102" s="6" t="s">
        <v>13</v>
      </c>
      <c r="B102" s="14"/>
      <c r="C102" s="14"/>
      <c r="D102" s="14"/>
      <c r="E102" s="14"/>
      <c r="F102" s="14"/>
      <c r="G102" s="14"/>
      <c r="H102" s="602"/>
      <c r="I102" s="602"/>
      <c r="J102" s="602"/>
      <c r="K102" s="602"/>
      <c r="L102" s="602"/>
      <c r="M102" s="79"/>
      <c r="N102" s="79"/>
      <c r="O102" s="79"/>
      <c r="T102" s="15"/>
      <c r="W102" s="600"/>
    </row>
    <row r="103" spans="1:23" s="1" customFormat="1" ht="15" customHeight="1" x14ac:dyDescent="0.3">
      <c r="A103" s="6"/>
      <c r="B103" s="7" t="s">
        <v>15</v>
      </c>
      <c r="C103" s="7"/>
      <c r="D103" s="7"/>
      <c r="E103" s="7"/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S103" s="7" t="s">
        <v>22</v>
      </c>
      <c r="W103" s="600"/>
    </row>
    <row r="104" spans="1:23" s="1" customFormat="1" ht="16.5" customHeight="1" x14ac:dyDescent="0.3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s="6" t="s">
        <v>23</v>
      </c>
      <c r="W104" s="600"/>
    </row>
    <row r="105" spans="1:23" s="1" customFormat="1" ht="15" customHeight="1" x14ac:dyDescent="0.3">
      <c r="A105" s="596" t="s">
        <v>41</v>
      </c>
      <c r="B105" s="596"/>
      <c r="C105" s="30"/>
      <c r="D105" s="30"/>
      <c r="E105" s="55"/>
      <c r="F105" s="7"/>
      <c r="G105" s="55"/>
      <c r="H105" s="55"/>
      <c r="I105" s="55"/>
      <c r="J105" s="13"/>
      <c r="L105" s="13"/>
      <c r="P105" s="7"/>
      <c r="Q105" s="7"/>
      <c r="R105" s="7"/>
      <c r="S105" s="7"/>
      <c r="V105" s="7"/>
      <c r="W105" s="600"/>
    </row>
    <row r="106" spans="1:23" s="1" customFormat="1" ht="15" customHeight="1" x14ac:dyDescent="0.3">
      <c r="A106" s="598" t="s">
        <v>42</v>
      </c>
      <c r="B106" s="598"/>
      <c r="C106" s="284"/>
      <c r="D106" s="284"/>
      <c r="E106" s="31" t="s">
        <v>16</v>
      </c>
      <c r="F106" s="31"/>
      <c r="G106" s="597" t="s">
        <v>20</v>
      </c>
      <c r="H106" s="597"/>
      <c r="I106" s="597"/>
      <c r="J106" s="597"/>
      <c r="L106" s="31" t="s">
        <v>16</v>
      </c>
      <c r="M106" s="31"/>
      <c r="N106" s="31"/>
      <c r="O106" s="31"/>
      <c r="P106" s="7"/>
      <c r="Q106" s="7"/>
      <c r="R106" s="7"/>
      <c r="V106" s="6"/>
      <c r="W106" s="4"/>
    </row>
    <row r="107" spans="1:23" s="1" customFormat="1" ht="15" customHeight="1" x14ac:dyDescent="0.3">
      <c r="A107" s="598" t="s">
        <v>30</v>
      </c>
      <c r="B107" s="598"/>
      <c r="C107" s="284"/>
      <c r="D107" s="284"/>
      <c r="E107" s="16"/>
      <c r="F107" s="7"/>
      <c r="G107" s="597" t="s">
        <v>21</v>
      </c>
      <c r="H107" s="597"/>
      <c r="I107" s="597"/>
      <c r="J107" s="597"/>
      <c r="P107" s="14"/>
      <c r="Q107" s="14"/>
      <c r="R107" s="14"/>
      <c r="S107" s="14"/>
      <c r="T107" s="7"/>
      <c r="U107" s="6"/>
      <c r="V107" s="6"/>
    </row>
  </sheetData>
  <mergeCells count="142">
    <mergeCell ref="W35:W40"/>
    <mergeCell ref="B36:F36"/>
    <mergeCell ref="H36:L37"/>
    <mergeCell ref="A40:B40"/>
    <mergeCell ref="A41:B41"/>
    <mergeCell ref="G41:J41"/>
    <mergeCell ref="T28:U28"/>
    <mergeCell ref="R30:U30"/>
    <mergeCell ref="S47:V47"/>
    <mergeCell ref="A48:U48"/>
    <mergeCell ref="A49:U49"/>
    <mergeCell ref="A50:U50"/>
    <mergeCell ref="A32:B32"/>
    <mergeCell ref="G32:J32"/>
    <mergeCell ref="Q32:S32"/>
    <mergeCell ref="A33:B33"/>
    <mergeCell ref="G33:J33"/>
    <mergeCell ref="Q33:S33"/>
    <mergeCell ref="A34:B34"/>
    <mergeCell ref="G34:J34"/>
    <mergeCell ref="Q34:S34"/>
    <mergeCell ref="A42:B42"/>
    <mergeCell ref="G42:J42"/>
    <mergeCell ref="T23:U23"/>
    <mergeCell ref="T16:U16"/>
    <mergeCell ref="T15:U15"/>
    <mergeCell ref="T17:U17"/>
    <mergeCell ref="T24:U24"/>
    <mergeCell ref="T25:U25"/>
    <mergeCell ref="T26:U26"/>
    <mergeCell ref="T27:U27"/>
    <mergeCell ref="T18:U18"/>
    <mergeCell ref="T19:U19"/>
    <mergeCell ref="T20:U20"/>
    <mergeCell ref="T21:U21"/>
    <mergeCell ref="T22:U22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  <mergeCell ref="G13:G14"/>
    <mergeCell ref="H13:H14"/>
    <mergeCell ref="I13:I14"/>
    <mergeCell ref="J13:J14"/>
    <mergeCell ref="K13:K14"/>
    <mergeCell ref="L13:L14"/>
    <mergeCell ref="Q13:Q14"/>
    <mergeCell ref="S13:S14"/>
    <mergeCell ref="A51:U51"/>
    <mergeCell ref="A52:U52"/>
    <mergeCell ref="A58:A60"/>
    <mergeCell ref="B58:B60"/>
    <mergeCell ref="C58:C60"/>
    <mergeCell ref="D58:D60"/>
    <mergeCell ref="E58:E60"/>
    <mergeCell ref="F58:F60"/>
    <mergeCell ref="G58:K58"/>
    <mergeCell ref="L58:S58"/>
    <mergeCell ref="T58:U60"/>
    <mergeCell ref="T61:U61"/>
    <mergeCell ref="R63:U63"/>
    <mergeCell ref="A65:B65"/>
    <mergeCell ref="G65:J65"/>
    <mergeCell ref="Q65:S65"/>
    <mergeCell ref="V58:V60"/>
    <mergeCell ref="G59:G60"/>
    <mergeCell ref="H59:H60"/>
    <mergeCell ref="I59:I60"/>
    <mergeCell ref="J59:J60"/>
    <mergeCell ref="K59:K60"/>
    <mergeCell ref="L59:L60"/>
    <mergeCell ref="Q59:Q60"/>
    <mergeCell ref="S59:S60"/>
    <mergeCell ref="A75:B75"/>
    <mergeCell ref="G75:J75"/>
    <mergeCell ref="W68:W73"/>
    <mergeCell ref="B69:F69"/>
    <mergeCell ref="H69:L70"/>
    <mergeCell ref="A73:B73"/>
    <mergeCell ref="A74:B74"/>
    <mergeCell ref="G74:J74"/>
    <mergeCell ref="A66:B66"/>
    <mergeCell ref="G66:J66"/>
    <mergeCell ref="Q66:S66"/>
    <mergeCell ref="A67:B67"/>
    <mergeCell ref="G67:J67"/>
    <mergeCell ref="Q67:S67"/>
    <mergeCell ref="W100:W105"/>
    <mergeCell ref="B101:F101"/>
    <mergeCell ref="H101:L102"/>
    <mergeCell ref="A105:B105"/>
    <mergeCell ref="A98:B98"/>
    <mergeCell ref="G98:J98"/>
    <mergeCell ref="Q98:S98"/>
    <mergeCell ref="A99:B99"/>
    <mergeCell ref="G99:J99"/>
    <mergeCell ref="Q99:S99"/>
    <mergeCell ref="S91:S92"/>
    <mergeCell ref="T93:U93"/>
    <mergeCell ref="R95:U95"/>
    <mergeCell ref="A97:B97"/>
    <mergeCell ref="G97:J97"/>
    <mergeCell ref="Q97:S97"/>
    <mergeCell ref="T90:U92"/>
    <mergeCell ref="V90:V92"/>
    <mergeCell ref="G91:G92"/>
    <mergeCell ref="A107:B107"/>
    <mergeCell ref="G107:J107"/>
    <mergeCell ref="A106:B106"/>
    <mergeCell ref="G106:J106"/>
    <mergeCell ref="S79:V79"/>
    <mergeCell ref="A80:U80"/>
    <mergeCell ref="A81:U81"/>
    <mergeCell ref="A82:U82"/>
    <mergeCell ref="A83:U83"/>
    <mergeCell ref="A84:U84"/>
    <mergeCell ref="A90:A92"/>
    <mergeCell ref="B90:B92"/>
    <mergeCell ref="C90:C92"/>
    <mergeCell ref="D90:D92"/>
    <mergeCell ref="E90:E92"/>
    <mergeCell ref="F90:F92"/>
    <mergeCell ref="G90:K90"/>
    <mergeCell ref="L90:S90"/>
    <mergeCell ref="H91:H92"/>
    <mergeCell ref="I91:I92"/>
    <mergeCell ref="J91:J92"/>
    <mergeCell ref="K91:K92"/>
    <mergeCell ref="L91:L92"/>
    <mergeCell ref="Q91:Q92"/>
  </mergeCells>
  <printOptions horizontalCentered="1"/>
  <pageMargins left="1.1811023622047245" right="0.23622047244094491" top="0.51" bottom="0.35433070866141736" header="0.24" footer="0.31496062992125984"/>
  <pageSetup paperSize="5" scale="65" fitToWidth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91"/>
  <sheetViews>
    <sheetView view="pageBreakPreview" topLeftCell="A13" zoomScale="70" zoomScaleNormal="85" zoomScaleSheetLayoutView="70" workbookViewId="0">
      <pane xSplit="2" topLeftCell="T1" activePane="topRight" state="frozen"/>
      <selection pane="topRight" activeCell="T20" sqref="T20:U20"/>
    </sheetView>
  </sheetViews>
  <sheetFormatPr defaultRowHeight="15.6" x14ac:dyDescent="0.3"/>
  <cols>
    <col min="1" max="1" width="5.5" customWidth="1"/>
    <col min="2" max="2" width="34.19921875" customWidth="1"/>
    <col min="3" max="4" width="3.3984375" customWidth="1"/>
    <col min="5" max="5" width="21.199218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645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4" customFormat="1" ht="27" customHeight="1" x14ac:dyDescent="0.3">
      <c r="A15" s="95">
        <v>1</v>
      </c>
      <c r="B15" s="139" t="s">
        <v>585</v>
      </c>
      <c r="C15" s="144">
        <v>1</v>
      </c>
      <c r="D15" s="144"/>
      <c r="E15" s="116" t="s">
        <v>804</v>
      </c>
      <c r="F15" s="94">
        <v>93</v>
      </c>
      <c r="G15" s="100">
        <v>15106</v>
      </c>
      <c r="H15" s="117"/>
      <c r="I15" s="118"/>
      <c r="J15" s="118">
        <v>5000</v>
      </c>
      <c r="K15" s="119">
        <f t="shared" ref="K15:K37" si="0">G15+J15</f>
        <v>20106</v>
      </c>
      <c r="L15" s="120"/>
      <c r="M15" s="121"/>
      <c r="N15" s="121"/>
      <c r="O15" s="121"/>
      <c r="P15" s="98"/>
      <c r="Q15" s="122"/>
      <c r="R15" s="118"/>
      <c r="S15" s="163">
        <f t="shared" ref="S15:S37" si="1">SUM(P15:P15,R15:R15)</f>
        <v>0</v>
      </c>
      <c r="T15" s="720">
        <f t="shared" ref="T15:T37" si="2">K15-S15</f>
        <v>20106</v>
      </c>
      <c r="U15" s="720"/>
    </row>
    <row r="16" spans="1:23" s="164" customFormat="1" ht="27" customHeight="1" x14ac:dyDescent="0.3">
      <c r="A16" s="95">
        <v>2</v>
      </c>
      <c r="B16" s="139" t="s">
        <v>587</v>
      </c>
      <c r="C16" s="144"/>
      <c r="D16" s="144">
        <v>1</v>
      </c>
      <c r="E16" s="116" t="s">
        <v>805</v>
      </c>
      <c r="F16" s="94">
        <v>116</v>
      </c>
      <c r="G16" s="100">
        <v>29399</v>
      </c>
      <c r="H16" s="117"/>
      <c r="I16" s="118"/>
      <c r="J16" s="118">
        <v>5000</v>
      </c>
      <c r="K16" s="119">
        <f t="shared" si="0"/>
        <v>34399</v>
      </c>
      <c r="L16" s="120"/>
      <c r="M16" s="121"/>
      <c r="N16" s="121"/>
      <c r="O16" s="121"/>
      <c r="P16" s="98"/>
      <c r="Q16" s="122"/>
      <c r="R16" s="118"/>
      <c r="S16" s="163">
        <f t="shared" si="1"/>
        <v>0</v>
      </c>
      <c r="T16" s="720">
        <f t="shared" si="2"/>
        <v>34399</v>
      </c>
      <c r="U16" s="720"/>
    </row>
    <row r="17" spans="1:21" s="164" customFormat="1" ht="27" customHeight="1" x14ac:dyDescent="0.3">
      <c r="A17" s="95">
        <v>3</v>
      </c>
      <c r="B17" s="139" t="s">
        <v>588</v>
      </c>
      <c r="C17" s="144">
        <v>1</v>
      </c>
      <c r="D17" s="144"/>
      <c r="E17" s="116" t="s">
        <v>806</v>
      </c>
      <c r="F17" s="94">
        <v>85</v>
      </c>
      <c r="G17" s="101">
        <v>19971</v>
      </c>
      <c r="H17" s="117"/>
      <c r="I17" s="118"/>
      <c r="J17" s="118">
        <v>5000</v>
      </c>
      <c r="K17" s="119">
        <f t="shared" si="0"/>
        <v>24971</v>
      </c>
      <c r="L17" s="120"/>
      <c r="M17" s="121"/>
      <c r="N17" s="121"/>
      <c r="O17" s="121"/>
      <c r="P17" s="98"/>
      <c r="Q17" s="131"/>
      <c r="R17" s="118"/>
      <c r="S17" s="163">
        <f t="shared" si="1"/>
        <v>0</v>
      </c>
      <c r="T17" s="720">
        <f t="shared" si="2"/>
        <v>24971</v>
      </c>
      <c r="U17" s="720"/>
    </row>
    <row r="18" spans="1:21" s="164" customFormat="1" ht="27" customHeight="1" x14ac:dyDescent="0.3">
      <c r="A18" s="95">
        <v>4</v>
      </c>
      <c r="B18" s="139" t="s">
        <v>589</v>
      </c>
      <c r="C18" s="144"/>
      <c r="D18" s="144">
        <v>1</v>
      </c>
      <c r="E18" s="116" t="s">
        <v>807</v>
      </c>
      <c r="F18" s="94">
        <v>194</v>
      </c>
      <c r="G18" s="101">
        <v>18515</v>
      </c>
      <c r="H18" s="117"/>
      <c r="I18" s="118"/>
      <c r="J18" s="118">
        <v>5000</v>
      </c>
      <c r="K18" s="119">
        <f t="shared" si="0"/>
        <v>23515</v>
      </c>
      <c r="L18" s="120"/>
      <c r="M18" s="121"/>
      <c r="N18" s="121"/>
      <c r="O18" s="121"/>
      <c r="P18" s="98"/>
      <c r="Q18" s="122"/>
      <c r="R18" s="118"/>
      <c r="S18" s="163">
        <f t="shared" si="1"/>
        <v>0</v>
      </c>
      <c r="T18" s="720">
        <f t="shared" si="2"/>
        <v>23515</v>
      </c>
      <c r="U18" s="720"/>
    </row>
    <row r="19" spans="1:21" s="166" customFormat="1" ht="27" customHeight="1" x14ac:dyDescent="0.3">
      <c r="A19" s="95">
        <v>5</v>
      </c>
      <c r="B19" s="139" t="s">
        <v>591</v>
      </c>
      <c r="C19" s="144">
        <v>1</v>
      </c>
      <c r="D19" s="144"/>
      <c r="E19" s="116" t="s">
        <v>808</v>
      </c>
      <c r="F19" s="94">
        <v>293</v>
      </c>
      <c r="G19" s="101">
        <v>13913</v>
      </c>
      <c r="H19" s="124"/>
      <c r="I19" s="125"/>
      <c r="J19" s="118">
        <v>5000</v>
      </c>
      <c r="K19" s="119">
        <f t="shared" si="0"/>
        <v>18913</v>
      </c>
      <c r="L19" s="126"/>
      <c r="M19" s="127"/>
      <c r="N19" s="127"/>
      <c r="O19" s="127"/>
      <c r="P19" s="99"/>
      <c r="Q19" s="128"/>
      <c r="R19" s="125"/>
      <c r="S19" s="165">
        <f t="shared" si="1"/>
        <v>0</v>
      </c>
      <c r="T19" s="728">
        <f t="shared" si="2"/>
        <v>18913</v>
      </c>
      <c r="U19" s="728"/>
    </row>
    <row r="20" spans="1:21" s="164" customFormat="1" ht="27" customHeight="1" x14ac:dyDescent="0.3">
      <c r="A20" s="95">
        <v>6</v>
      </c>
      <c r="B20" s="139" t="s">
        <v>597</v>
      </c>
      <c r="C20" s="144">
        <v>1</v>
      </c>
      <c r="D20" s="144"/>
      <c r="E20" s="116" t="s">
        <v>804</v>
      </c>
      <c r="F20" s="94">
        <v>230</v>
      </c>
      <c r="G20" s="100">
        <v>14540</v>
      </c>
      <c r="H20" s="117"/>
      <c r="I20" s="118"/>
      <c r="J20" s="118">
        <v>5000</v>
      </c>
      <c r="K20" s="119">
        <f t="shared" si="0"/>
        <v>19540</v>
      </c>
      <c r="L20" s="120"/>
      <c r="M20" s="121"/>
      <c r="N20" s="121"/>
      <c r="O20" s="121"/>
      <c r="P20" s="98"/>
      <c r="Q20" s="122"/>
      <c r="R20" s="118"/>
      <c r="S20" s="163">
        <f t="shared" si="1"/>
        <v>0</v>
      </c>
      <c r="T20" s="720">
        <f t="shared" si="2"/>
        <v>19540</v>
      </c>
      <c r="U20" s="720"/>
    </row>
    <row r="21" spans="1:21" s="166" customFormat="1" ht="27" customHeight="1" x14ac:dyDescent="0.3">
      <c r="A21" s="95">
        <v>7</v>
      </c>
      <c r="B21" s="139" t="s">
        <v>913</v>
      </c>
      <c r="C21" s="144">
        <v>1</v>
      </c>
      <c r="D21" s="144"/>
      <c r="E21" s="116" t="s">
        <v>914</v>
      </c>
      <c r="F21" s="94">
        <v>1200</v>
      </c>
      <c r="G21" s="101">
        <v>15189</v>
      </c>
      <c r="H21" s="124"/>
      <c r="I21" s="125"/>
      <c r="J21" s="118">
        <v>5000</v>
      </c>
      <c r="K21" s="119">
        <f t="shared" si="0"/>
        <v>20189</v>
      </c>
      <c r="L21" s="126"/>
      <c r="M21" s="127"/>
      <c r="N21" s="127"/>
      <c r="O21" s="127"/>
      <c r="P21" s="99"/>
      <c r="Q21" s="128"/>
      <c r="R21" s="125"/>
      <c r="S21" s="165">
        <f t="shared" si="1"/>
        <v>0</v>
      </c>
      <c r="T21" s="728">
        <f t="shared" si="2"/>
        <v>20189</v>
      </c>
      <c r="U21" s="728"/>
    </row>
    <row r="22" spans="1:21" s="166" customFormat="1" ht="27" customHeight="1" x14ac:dyDescent="0.3">
      <c r="A22" s="95">
        <v>8</v>
      </c>
      <c r="B22" s="139" t="s">
        <v>600</v>
      </c>
      <c r="C22" s="144">
        <v>1</v>
      </c>
      <c r="D22" s="144"/>
      <c r="E22" s="116" t="s">
        <v>809</v>
      </c>
      <c r="F22" s="94">
        <v>398</v>
      </c>
      <c r="G22" s="101">
        <v>13598</v>
      </c>
      <c r="H22" s="124"/>
      <c r="I22" s="125"/>
      <c r="J22" s="118">
        <v>5000</v>
      </c>
      <c r="K22" s="119">
        <f t="shared" si="0"/>
        <v>18598</v>
      </c>
      <c r="L22" s="126"/>
      <c r="M22" s="127"/>
      <c r="N22" s="127"/>
      <c r="O22" s="127"/>
      <c r="P22" s="99"/>
      <c r="Q22" s="128"/>
      <c r="R22" s="125"/>
      <c r="S22" s="165">
        <f t="shared" si="1"/>
        <v>0</v>
      </c>
      <c r="T22" s="728">
        <f t="shared" si="2"/>
        <v>18598</v>
      </c>
      <c r="U22" s="728"/>
    </row>
    <row r="23" spans="1:21" s="164" customFormat="1" ht="27" customHeight="1" x14ac:dyDescent="0.3">
      <c r="A23" s="95">
        <v>9</v>
      </c>
      <c r="B23" s="139" t="s">
        <v>602</v>
      </c>
      <c r="C23" s="144">
        <v>1</v>
      </c>
      <c r="D23" s="144"/>
      <c r="E23" s="116" t="s">
        <v>810</v>
      </c>
      <c r="F23" s="94">
        <v>97</v>
      </c>
      <c r="G23" s="101">
        <v>15306</v>
      </c>
      <c r="H23" s="117"/>
      <c r="I23" s="118"/>
      <c r="J23" s="118">
        <v>5000</v>
      </c>
      <c r="K23" s="119">
        <f t="shared" si="0"/>
        <v>20306</v>
      </c>
      <c r="L23" s="120"/>
      <c r="M23" s="121"/>
      <c r="N23" s="121"/>
      <c r="O23" s="121"/>
      <c r="P23" s="98"/>
      <c r="Q23" s="131"/>
      <c r="R23" s="118"/>
      <c r="S23" s="163">
        <f>SUM(P23:P23,R23:R23)</f>
        <v>0</v>
      </c>
      <c r="T23" s="720">
        <f>K23-S23</f>
        <v>20306</v>
      </c>
      <c r="U23" s="720"/>
    </row>
    <row r="24" spans="1:21" s="166" customFormat="1" ht="27" customHeight="1" x14ac:dyDescent="0.3">
      <c r="A24" s="95">
        <v>10</v>
      </c>
      <c r="B24" s="139" t="s">
        <v>605</v>
      </c>
      <c r="C24" s="144">
        <v>1</v>
      </c>
      <c r="D24" s="144"/>
      <c r="E24" s="116" t="s">
        <v>789</v>
      </c>
      <c r="F24" s="94">
        <v>261</v>
      </c>
      <c r="G24" s="100">
        <v>17253</v>
      </c>
      <c r="H24" s="124"/>
      <c r="I24" s="125"/>
      <c r="J24" s="118">
        <v>5000</v>
      </c>
      <c r="K24" s="119">
        <f t="shared" si="0"/>
        <v>22253</v>
      </c>
      <c r="L24" s="126"/>
      <c r="M24" s="127"/>
      <c r="N24" s="127"/>
      <c r="O24" s="127"/>
      <c r="P24" s="99"/>
      <c r="Q24" s="128"/>
      <c r="R24" s="125"/>
      <c r="S24" s="165">
        <f t="shared" si="1"/>
        <v>0</v>
      </c>
      <c r="T24" s="728">
        <f t="shared" si="2"/>
        <v>22253</v>
      </c>
      <c r="U24" s="728"/>
    </row>
    <row r="25" spans="1:21" s="164" customFormat="1" ht="27" customHeight="1" x14ac:dyDescent="0.3">
      <c r="A25" s="95">
        <v>11</v>
      </c>
      <c r="B25" s="140" t="s">
        <v>607</v>
      </c>
      <c r="C25" s="144">
        <v>1</v>
      </c>
      <c r="D25" s="144"/>
      <c r="E25" s="116" t="s">
        <v>751</v>
      </c>
      <c r="F25" s="94">
        <v>1876</v>
      </c>
      <c r="G25" s="100">
        <v>15189</v>
      </c>
      <c r="H25" s="117"/>
      <c r="I25" s="118"/>
      <c r="J25" s="118">
        <v>5000</v>
      </c>
      <c r="K25" s="119">
        <f t="shared" si="0"/>
        <v>20189</v>
      </c>
      <c r="L25" s="120"/>
      <c r="M25" s="121"/>
      <c r="N25" s="121"/>
      <c r="O25" s="121"/>
      <c r="P25" s="98"/>
      <c r="Q25" s="131"/>
      <c r="R25" s="118"/>
      <c r="S25" s="163">
        <f t="shared" si="1"/>
        <v>0</v>
      </c>
      <c r="T25" s="720">
        <f t="shared" si="2"/>
        <v>20189</v>
      </c>
      <c r="U25" s="720"/>
    </row>
    <row r="26" spans="1:21" s="164" customFormat="1" ht="27" customHeight="1" x14ac:dyDescent="0.3">
      <c r="A26" s="95">
        <v>12</v>
      </c>
      <c r="B26" s="140" t="s">
        <v>609</v>
      </c>
      <c r="C26" s="144"/>
      <c r="D26" s="144">
        <v>1</v>
      </c>
      <c r="E26" s="116" t="s">
        <v>811</v>
      </c>
      <c r="F26" s="94">
        <v>130</v>
      </c>
      <c r="G26" s="100">
        <v>12811</v>
      </c>
      <c r="H26" s="117"/>
      <c r="I26" s="118"/>
      <c r="J26" s="118">
        <v>5000</v>
      </c>
      <c r="K26" s="119">
        <f t="shared" si="0"/>
        <v>17811</v>
      </c>
      <c r="L26" s="120"/>
      <c r="M26" s="121"/>
      <c r="N26" s="121"/>
      <c r="O26" s="121"/>
      <c r="P26" s="98"/>
      <c r="Q26" s="131"/>
      <c r="R26" s="118"/>
      <c r="S26" s="163">
        <f t="shared" si="1"/>
        <v>0</v>
      </c>
      <c r="T26" s="720">
        <f t="shared" si="2"/>
        <v>17811</v>
      </c>
      <c r="U26" s="720"/>
    </row>
    <row r="27" spans="1:21" s="164" customFormat="1" ht="27" customHeight="1" x14ac:dyDescent="0.3">
      <c r="A27" s="95">
        <v>13</v>
      </c>
      <c r="B27" s="140" t="s">
        <v>613</v>
      </c>
      <c r="C27" s="144">
        <v>1</v>
      </c>
      <c r="D27" s="144"/>
      <c r="E27" s="116" t="s">
        <v>724</v>
      </c>
      <c r="F27" s="94">
        <v>901</v>
      </c>
      <c r="G27" s="100">
        <v>14318</v>
      </c>
      <c r="H27" s="117"/>
      <c r="I27" s="118"/>
      <c r="J27" s="118">
        <v>5000</v>
      </c>
      <c r="K27" s="119">
        <f t="shared" si="0"/>
        <v>19318</v>
      </c>
      <c r="L27" s="120"/>
      <c r="M27" s="121"/>
      <c r="N27" s="121"/>
      <c r="O27" s="121"/>
      <c r="P27" s="98"/>
      <c r="Q27" s="122"/>
      <c r="R27" s="118"/>
      <c r="S27" s="163">
        <f t="shared" si="1"/>
        <v>0</v>
      </c>
      <c r="T27" s="720">
        <f t="shared" si="2"/>
        <v>19318</v>
      </c>
      <c r="U27" s="720"/>
    </row>
    <row r="28" spans="1:21" s="164" customFormat="1" ht="27" customHeight="1" x14ac:dyDescent="0.3">
      <c r="A28" s="95">
        <v>14</v>
      </c>
      <c r="B28" s="442" t="s">
        <v>954</v>
      </c>
      <c r="C28" s="144"/>
      <c r="D28" s="144">
        <v>1</v>
      </c>
      <c r="E28" s="116" t="s">
        <v>955</v>
      </c>
      <c r="F28" s="94">
        <v>2447</v>
      </c>
      <c r="G28" s="100">
        <v>15189</v>
      </c>
      <c r="H28" s="117"/>
      <c r="I28" s="118"/>
      <c r="J28" s="118">
        <v>5000</v>
      </c>
      <c r="K28" s="119">
        <f t="shared" ref="K28" si="3">G28+J28</f>
        <v>20189</v>
      </c>
      <c r="L28" s="120"/>
      <c r="M28" s="121"/>
      <c r="N28" s="121"/>
      <c r="O28" s="121"/>
      <c r="P28" s="98"/>
      <c r="Q28" s="131"/>
      <c r="R28" s="118"/>
      <c r="S28" s="163">
        <f t="shared" ref="S28" si="4">SUM(P28:P28,R28:R28)</f>
        <v>0</v>
      </c>
      <c r="T28" s="720">
        <f t="shared" ref="T28" si="5">K28-S28</f>
        <v>20189</v>
      </c>
      <c r="U28" s="720"/>
    </row>
    <row r="29" spans="1:21" s="166" customFormat="1" ht="27" customHeight="1" x14ac:dyDescent="0.3">
      <c r="A29" s="95">
        <v>15</v>
      </c>
      <c r="B29" s="139" t="s">
        <v>616</v>
      </c>
      <c r="C29" s="144">
        <v>1</v>
      </c>
      <c r="D29" s="144"/>
      <c r="E29" s="116" t="s">
        <v>784</v>
      </c>
      <c r="F29" s="94">
        <v>53</v>
      </c>
      <c r="G29" s="100">
        <v>31928</v>
      </c>
      <c r="H29" s="124"/>
      <c r="I29" s="125"/>
      <c r="J29" s="118">
        <v>5000</v>
      </c>
      <c r="K29" s="119">
        <f t="shared" si="0"/>
        <v>36928</v>
      </c>
      <c r="L29" s="126"/>
      <c r="M29" s="127"/>
      <c r="N29" s="127"/>
      <c r="O29" s="127"/>
      <c r="P29" s="99"/>
      <c r="Q29" s="128"/>
      <c r="R29" s="125"/>
      <c r="S29" s="165">
        <f t="shared" si="1"/>
        <v>0</v>
      </c>
      <c r="T29" s="728">
        <f t="shared" si="2"/>
        <v>36928</v>
      </c>
      <c r="U29" s="728"/>
    </row>
    <row r="30" spans="1:21" s="164" customFormat="1" ht="27" customHeight="1" x14ac:dyDescent="0.3">
      <c r="A30" s="95">
        <v>16</v>
      </c>
      <c r="B30" s="140" t="s">
        <v>618</v>
      </c>
      <c r="C30" s="144">
        <v>1</v>
      </c>
      <c r="D30" s="144"/>
      <c r="E30" s="116" t="s">
        <v>650</v>
      </c>
      <c r="F30" s="94">
        <v>349</v>
      </c>
      <c r="G30" s="100">
        <v>13598</v>
      </c>
      <c r="H30" s="117"/>
      <c r="I30" s="118"/>
      <c r="J30" s="118">
        <v>5000</v>
      </c>
      <c r="K30" s="119">
        <f t="shared" si="0"/>
        <v>18598</v>
      </c>
      <c r="L30" s="120"/>
      <c r="M30" s="121"/>
      <c r="N30" s="121"/>
      <c r="O30" s="121"/>
      <c r="P30" s="98"/>
      <c r="Q30" s="131"/>
      <c r="R30" s="118"/>
      <c r="S30" s="163">
        <f t="shared" si="1"/>
        <v>0</v>
      </c>
      <c r="T30" s="720">
        <f t="shared" si="2"/>
        <v>18598</v>
      </c>
      <c r="U30" s="720"/>
    </row>
    <row r="31" spans="1:21" s="166" customFormat="1" ht="27" customHeight="1" x14ac:dyDescent="0.3">
      <c r="A31" s="95">
        <v>17</v>
      </c>
      <c r="B31" s="139" t="s">
        <v>621</v>
      </c>
      <c r="C31" s="144">
        <v>1</v>
      </c>
      <c r="D31" s="144"/>
      <c r="E31" s="116" t="s">
        <v>663</v>
      </c>
      <c r="F31" s="94">
        <v>1105</v>
      </c>
      <c r="G31" s="100">
        <v>17098</v>
      </c>
      <c r="H31" s="124"/>
      <c r="I31" s="125"/>
      <c r="J31" s="118">
        <v>5000</v>
      </c>
      <c r="K31" s="119">
        <f t="shared" si="0"/>
        <v>22098</v>
      </c>
      <c r="L31" s="126"/>
      <c r="M31" s="127"/>
      <c r="N31" s="127"/>
      <c r="O31" s="127"/>
      <c r="P31" s="99"/>
      <c r="Q31" s="128"/>
      <c r="R31" s="125"/>
      <c r="S31" s="165">
        <f t="shared" si="1"/>
        <v>0</v>
      </c>
      <c r="T31" s="728">
        <f t="shared" si="2"/>
        <v>22098</v>
      </c>
      <c r="U31" s="728"/>
    </row>
    <row r="32" spans="1:21" s="164" customFormat="1" ht="27" customHeight="1" x14ac:dyDescent="0.3">
      <c r="A32" s="95">
        <v>18</v>
      </c>
      <c r="B32" s="139" t="s">
        <v>625</v>
      </c>
      <c r="C32" s="144"/>
      <c r="D32" s="144">
        <v>1</v>
      </c>
      <c r="E32" s="116" t="s">
        <v>663</v>
      </c>
      <c r="F32" s="94">
        <v>1106</v>
      </c>
      <c r="G32" s="100">
        <v>15306</v>
      </c>
      <c r="H32" s="117"/>
      <c r="I32" s="118"/>
      <c r="J32" s="118">
        <v>5000</v>
      </c>
      <c r="K32" s="119">
        <f t="shared" si="0"/>
        <v>20306</v>
      </c>
      <c r="L32" s="120"/>
      <c r="M32" s="121"/>
      <c r="N32" s="121"/>
      <c r="O32" s="121"/>
      <c r="P32" s="98"/>
      <c r="Q32" s="131"/>
      <c r="R32" s="118"/>
      <c r="S32" s="163">
        <f t="shared" si="1"/>
        <v>0</v>
      </c>
      <c r="T32" s="720">
        <f t="shared" si="2"/>
        <v>20306</v>
      </c>
      <c r="U32" s="720"/>
    </row>
    <row r="33" spans="1:23" s="166" customFormat="1" ht="27" customHeight="1" x14ac:dyDescent="0.3">
      <c r="A33" s="95">
        <v>19</v>
      </c>
      <c r="B33" s="139" t="s">
        <v>629</v>
      </c>
      <c r="C33" s="144">
        <v>1</v>
      </c>
      <c r="D33" s="144"/>
      <c r="E33" s="116" t="s">
        <v>673</v>
      </c>
      <c r="F33" s="94">
        <v>347</v>
      </c>
      <c r="G33" s="100">
        <v>96778</v>
      </c>
      <c r="H33" s="124"/>
      <c r="I33" s="125"/>
      <c r="J33" s="118">
        <v>5000</v>
      </c>
      <c r="K33" s="119">
        <f t="shared" si="0"/>
        <v>101778</v>
      </c>
      <c r="L33" s="126"/>
      <c r="M33" s="127"/>
      <c r="N33" s="127"/>
      <c r="O33" s="127"/>
      <c r="P33" s="99"/>
      <c r="Q33" s="128"/>
      <c r="R33" s="125"/>
      <c r="S33" s="165">
        <f t="shared" si="1"/>
        <v>0</v>
      </c>
      <c r="T33" s="728">
        <f t="shared" si="2"/>
        <v>101778</v>
      </c>
      <c r="U33" s="728"/>
    </row>
    <row r="34" spans="1:23" s="164" customFormat="1" ht="27" customHeight="1" x14ac:dyDescent="0.3">
      <c r="A34" s="95">
        <v>20</v>
      </c>
      <c r="B34" s="139" t="s">
        <v>630</v>
      </c>
      <c r="C34" s="144"/>
      <c r="D34" s="144">
        <v>1</v>
      </c>
      <c r="E34" s="116" t="s">
        <v>665</v>
      </c>
      <c r="F34" s="94">
        <v>50</v>
      </c>
      <c r="G34" s="100">
        <v>72796</v>
      </c>
      <c r="H34" s="117"/>
      <c r="I34" s="118"/>
      <c r="J34" s="118">
        <v>5000</v>
      </c>
      <c r="K34" s="119">
        <f t="shared" si="0"/>
        <v>77796</v>
      </c>
      <c r="L34" s="120"/>
      <c r="M34" s="121"/>
      <c r="N34" s="121"/>
      <c r="O34" s="121"/>
      <c r="P34" s="98"/>
      <c r="Q34" s="131"/>
      <c r="R34" s="118"/>
      <c r="S34" s="163">
        <f t="shared" si="1"/>
        <v>0</v>
      </c>
      <c r="T34" s="720">
        <f t="shared" si="2"/>
        <v>77796</v>
      </c>
      <c r="U34" s="720"/>
    </row>
    <row r="35" spans="1:23" s="166" customFormat="1" ht="27" customHeight="1" x14ac:dyDescent="0.3">
      <c r="A35" s="95">
        <v>21</v>
      </c>
      <c r="B35" s="139" t="s">
        <v>635</v>
      </c>
      <c r="C35" s="144">
        <v>1</v>
      </c>
      <c r="D35" s="144"/>
      <c r="E35" s="116" t="s">
        <v>812</v>
      </c>
      <c r="F35" s="94">
        <v>240</v>
      </c>
      <c r="G35" s="100">
        <v>14429</v>
      </c>
      <c r="H35" s="124"/>
      <c r="I35" s="125"/>
      <c r="J35" s="118">
        <v>5000</v>
      </c>
      <c r="K35" s="119">
        <f t="shared" si="0"/>
        <v>19429</v>
      </c>
      <c r="L35" s="126"/>
      <c r="M35" s="127"/>
      <c r="N35" s="127"/>
      <c r="O35" s="127"/>
      <c r="P35" s="99"/>
      <c r="Q35" s="128"/>
      <c r="R35" s="125"/>
      <c r="S35" s="165">
        <f t="shared" si="1"/>
        <v>0</v>
      </c>
      <c r="T35" s="728">
        <f t="shared" si="2"/>
        <v>19429</v>
      </c>
      <c r="U35" s="728"/>
    </row>
    <row r="36" spans="1:23" s="164" customFormat="1" ht="27" customHeight="1" x14ac:dyDescent="0.3">
      <c r="A36" s="95">
        <v>22</v>
      </c>
      <c r="B36" s="139" t="s">
        <v>636</v>
      </c>
      <c r="C36" s="144">
        <v>1</v>
      </c>
      <c r="D36" s="144"/>
      <c r="E36" s="116" t="s">
        <v>737</v>
      </c>
      <c r="F36" s="94">
        <v>94</v>
      </c>
      <c r="G36" s="100">
        <v>12811</v>
      </c>
      <c r="H36" s="117"/>
      <c r="I36" s="118"/>
      <c r="J36" s="118">
        <v>5000</v>
      </c>
      <c r="K36" s="119">
        <f t="shared" si="0"/>
        <v>17811</v>
      </c>
      <c r="L36" s="120"/>
      <c r="M36" s="121"/>
      <c r="N36" s="121"/>
      <c r="O36" s="121"/>
      <c r="P36" s="98"/>
      <c r="Q36" s="122"/>
      <c r="R36" s="118"/>
      <c r="S36" s="163">
        <f t="shared" si="1"/>
        <v>0</v>
      </c>
      <c r="T36" s="720">
        <f t="shared" si="2"/>
        <v>17811</v>
      </c>
      <c r="U36" s="720"/>
    </row>
    <row r="37" spans="1:23" s="166" customFormat="1" ht="27" customHeight="1" x14ac:dyDescent="0.3">
      <c r="A37" s="95">
        <v>23</v>
      </c>
      <c r="B37" s="140" t="s">
        <v>641</v>
      </c>
      <c r="C37" s="144">
        <v>1</v>
      </c>
      <c r="D37" s="144"/>
      <c r="E37" s="116" t="s">
        <v>650</v>
      </c>
      <c r="F37" s="94">
        <v>524</v>
      </c>
      <c r="G37" s="100">
        <v>13598</v>
      </c>
      <c r="H37" s="124"/>
      <c r="I37" s="125"/>
      <c r="J37" s="118">
        <v>5000</v>
      </c>
      <c r="K37" s="119">
        <f t="shared" si="0"/>
        <v>18598</v>
      </c>
      <c r="L37" s="126"/>
      <c r="M37" s="127"/>
      <c r="N37" s="127"/>
      <c r="O37" s="127"/>
      <c r="P37" s="99"/>
      <c r="Q37" s="128"/>
      <c r="R37" s="125"/>
      <c r="S37" s="165">
        <f t="shared" si="1"/>
        <v>0</v>
      </c>
      <c r="T37" s="728">
        <f t="shared" si="2"/>
        <v>18598</v>
      </c>
      <c r="U37" s="728"/>
    </row>
    <row r="38" spans="1:23" s="1" customFormat="1" ht="9" customHeight="1" x14ac:dyDescent="0.3">
      <c r="A38" s="10"/>
      <c r="B38" s="41"/>
      <c r="C38" s="42"/>
      <c r="D38" s="42"/>
      <c r="E38" s="41"/>
      <c r="F38" s="42"/>
      <c r="G38" s="43"/>
      <c r="H38" s="44"/>
      <c r="I38" s="43"/>
      <c r="J38" s="43"/>
      <c r="K38" s="43"/>
      <c r="L38" s="6"/>
      <c r="N38" s="45"/>
      <c r="O38" s="45"/>
      <c r="P38" s="43"/>
      <c r="Q38" s="6"/>
      <c r="R38" s="46"/>
      <c r="S38" s="47"/>
      <c r="T38" s="593"/>
      <c r="U38" s="593"/>
      <c r="V38" s="6"/>
    </row>
    <row r="39" spans="1:23" s="1" customFormat="1" ht="24" customHeight="1" thickBot="1" x14ac:dyDescent="0.35">
      <c r="A39" s="10"/>
      <c r="B39" s="41"/>
      <c r="C39" s="48">
        <f>SUM(C15:C38)</f>
        <v>17</v>
      </c>
      <c r="D39" s="48">
        <f>SUM(D15:D38)</f>
        <v>6</v>
      </c>
      <c r="E39" s="41"/>
      <c r="F39" s="134" t="s">
        <v>35</v>
      </c>
      <c r="G39" s="92">
        <f t="shared" ref="G39:S39" si="6">SUM(G15:G38)</f>
        <v>518639</v>
      </c>
      <c r="H39" s="92">
        <f t="shared" si="6"/>
        <v>0</v>
      </c>
      <c r="I39" s="92">
        <f t="shared" si="6"/>
        <v>0</v>
      </c>
      <c r="J39" s="78">
        <f t="shared" si="6"/>
        <v>115000</v>
      </c>
      <c r="K39" s="78">
        <f t="shared" si="6"/>
        <v>633639</v>
      </c>
      <c r="L39" s="78">
        <f t="shared" si="6"/>
        <v>0</v>
      </c>
      <c r="M39" s="78">
        <f t="shared" si="6"/>
        <v>0</v>
      </c>
      <c r="N39" s="78">
        <f t="shared" si="6"/>
        <v>0</v>
      </c>
      <c r="O39" s="78">
        <f t="shared" si="6"/>
        <v>0</v>
      </c>
      <c r="P39" s="78">
        <f t="shared" si="6"/>
        <v>0</v>
      </c>
      <c r="Q39" s="78">
        <f t="shared" si="6"/>
        <v>0</v>
      </c>
      <c r="R39" s="78">
        <f t="shared" si="6"/>
        <v>0</v>
      </c>
      <c r="S39" s="78">
        <f t="shared" si="6"/>
        <v>0</v>
      </c>
      <c r="T39" s="594">
        <f>SUM(T15:U38)</f>
        <v>633639</v>
      </c>
      <c r="U39" s="594"/>
      <c r="V39" s="6"/>
    </row>
    <row r="40" spans="1:23" s="51" customFormat="1" ht="18.75" customHeight="1" thickTop="1" thickBot="1" x14ac:dyDescent="0.35">
      <c r="A40" s="22"/>
      <c r="B40" s="23"/>
      <c r="C40" s="23"/>
      <c r="D40" s="23"/>
      <c r="E40" s="23"/>
      <c r="F40" s="23"/>
      <c r="G40" s="49"/>
      <c r="H40" s="49"/>
      <c r="I40" s="49"/>
      <c r="J40" s="49"/>
      <c r="K40" s="49"/>
      <c r="L40" s="49"/>
      <c r="M40" s="50"/>
      <c r="N40" s="50"/>
      <c r="O40" s="50"/>
      <c r="P40" s="49"/>
      <c r="Q40" s="49"/>
      <c r="R40" s="49"/>
      <c r="S40" s="49"/>
      <c r="T40" s="49"/>
      <c r="U40" s="49"/>
      <c r="V40" s="23"/>
    </row>
    <row r="41" spans="1:23" s="1" customFormat="1" ht="20.25" customHeight="1" thickBot="1" x14ac:dyDescent="0.35">
      <c r="A41" s="9" t="s">
        <v>9</v>
      </c>
      <c r="B41" s="17" t="s">
        <v>17</v>
      </c>
      <c r="C41" s="17"/>
      <c r="D41" s="17"/>
      <c r="E41" s="6"/>
      <c r="F41" s="6"/>
      <c r="G41" s="9" t="s">
        <v>11</v>
      </c>
      <c r="H41" s="7" t="s">
        <v>27</v>
      </c>
      <c r="I41" s="7" t="s">
        <v>63</v>
      </c>
      <c r="K41" s="6"/>
      <c r="L41" s="6"/>
      <c r="M41" s="6"/>
      <c r="N41" s="6"/>
      <c r="O41" s="6"/>
      <c r="P41" s="6"/>
      <c r="Q41" s="9" t="s">
        <v>10</v>
      </c>
      <c r="R41" s="595" t="s">
        <v>68</v>
      </c>
      <c r="S41" s="595"/>
      <c r="T41" s="595"/>
      <c r="U41" s="595"/>
      <c r="V41" s="14"/>
    </row>
    <row r="42" spans="1:23" s="1" customFormat="1" ht="20.25" customHeight="1" x14ac:dyDescent="0.3">
      <c r="A42" s="77"/>
      <c r="B42" s="17"/>
      <c r="C42" s="17"/>
      <c r="D42" s="17"/>
      <c r="E42" s="6"/>
      <c r="F42" s="6"/>
      <c r="G42" s="77"/>
      <c r="H42" s="7"/>
      <c r="K42" s="6"/>
      <c r="L42" s="6"/>
      <c r="M42" s="6"/>
      <c r="N42" s="6"/>
      <c r="O42" s="6"/>
      <c r="P42" s="6"/>
      <c r="Q42" s="77"/>
      <c r="R42" s="75"/>
      <c r="S42" s="75"/>
      <c r="T42" s="75"/>
      <c r="U42" s="75"/>
      <c r="V42" s="14"/>
    </row>
    <row r="43" spans="1:23" s="1" customFormat="1" ht="20.25" customHeight="1" x14ac:dyDescent="0.3">
      <c r="A43" s="596" t="s">
        <v>71</v>
      </c>
      <c r="B43" s="596"/>
      <c r="C43" s="30"/>
      <c r="D43" s="30"/>
      <c r="E43" s="55"/>
      <c r="F43" s="7"/>
      <c r="G43" s="596" t="s">
        <v>45</v>
      </c>
      <c r="H43" s="596"/>
      <c r="I43" s="596"/>
      <c r="J43" s="596"/>
      <c r="K43" s="7"/>
      <c r="L43" s="55"/>
      <c r="M43" s="7"/>
      <c r="N43" s="7"/>
      <c r="O43" s="7"/>
      <c r="P43" s="7"/>
      <c r="Q43" s="596" t="s">
        <v>39</v>
      </c>
      <c r="R43" s="596"/>
      <c r="S43" s="596"/>
      <c r="T43" s="7"/>
      <c r="U43" s="55"/>
      <c r="V43" s="6"/>
    </row>
    <row r="44" spans="1:23" s="1" customFormat="1" ht="20.25" customHeight="1" x14ac:dyDescent="0.3">
      <c r="A44" s="597" t="s">
        <v>37</v>
      </c>
      <c r="B44" s="597"/>
      <c r="C44" s="75"/>
      <c r="D44" s="75"/>
      <c r="E44" s="31" t="s">
        <v>16</v>
      </c>
      <c r="F44" s="31"/>
      <c r="G44" s="597" t="s">
        <v>38</v>
      </c>
      <c r="H44" s="597"/>
      <c r="I44" s="597"/>
      <c r="J44" s="597"/>
      <c r="L44" s="31" t="s">
        <v>16</v>
      </c>
      <c r="M44" s="31"/>
      <c r="N44" s="31"/>
      <c r="O44" s="31"/>
      <c r="P44" s="8"/>
      <c r="Q44" s="598" t="s">
        <v>40</v>
      </c>
      <c r="R44" s="598"/>
      <c r="S44" s="598"/>
      <c r="T44" s="16"/>
      <c r="U44" s="31" t="s">
        <v>16</v>
      </c>
      <c r="V44" s="16"/>
    </row>
    <row r="45" spans="1:23" s="1" customFormat="1" ht="20.25" customHeight="1" x14ac:dyDescent="0.3">
      <c r="A45" s="597" t="s">
        <v>18</v>
      </c>
      <c r="B45" s="597"/>
      <c r="C45" s="75"/>
      <c r="D45" s="75"/>
      <c r="F45" s="8"/>
      <c r="G45" s="599" t="s">
        <v>19</v>
      </c>
      <c r="H45" s="599"/>
      <c r="I45" s="599"/>
      <c r="J45" s="599"/>
      <c r="Q45" s="598" t="s">
        <v>28</v>
      </c>
      <c r="R45" s="598"/>
      <c r="S45" s="598"/>
      <c r="T45" s="16"/>
      <c r="U45" s="16"/>
      <c r="V45" s="16"/>
    </row>
    <row r="46" spans="1:23" s="1" customFormat="1" ht="20.25" customHeight="1" thickBot="1" x14ac:dyDescent="0.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T46" s="7"/>
      <c r="U46" s="6"/>
      <c r="V46" s="6"/>
      <c r="W46" s="600"/>
    </row>
    <row r="47" spans="1:23" s="1" customFormat="1" ht="18.75" customHeight="1" thickBot="1" x14ac:dyDescent="0.35">
      <c r="A47" s="9" t="s">
        <v>12</v>
      </c>
      <c r="B47" s="601" t="s">
        <v>29</v>
      </c>
      <c r="C47" s="601"/>
      <c r="D47" s="601"/>
      <c r="E47" s="601"/>
      <c r="F47" s="601"/>
      <c r="G47" s="9" t="s">
        <v>14</v>
      </c>
      <c r="H47" s="602" t="s">
        <v>67</v>
      </c>
      <c r="I47" s="602"/>
      <c r="J47" s="602"/>
      <c r="K47" s="602"/>
      <c r="L47" s="602"/>
      <c r="M47" s="79"/>
      <c r="N47" s="79"/>
      <c r="O47" s="79"/>
      <c r="Q47" s="9" t="s">
        <v>25</v>
      </c>
      <c r="T47" s="15"/>
      <c r="V47" s="6"/>
      <c r="W47" s="600"/>
    </row>
    <row r="48" spans="1:23" s="1" customFormat="1" ht="18.75" customHeight="1" x14ac:dyDescent="0.3">
      <c r="A48" s="6" t="s">
        <v>13</v>
      </c>
      <c r="B48" s="14"/>
      <c r="C48" s="14"/>
      <c r="D48" s="14"/>
      <c r="E48" s="14"/>
      <c r="F48" s="14"/>
      <c r="G48" s="14"/>
      <c r="H48" s="602"/>
      <c r="I48" s="602"/>
      <c r="J48" s="602"/>
      <c r="K48" s="602"/>
      <c r="L48" s="602"/>
      <c r="M48" s="79"/>
      <c r="N48" s="79"/>
      <c r="O48" s="79"/>
      <c r="T48" s="15"/>
      <c r="W48" s="600"/>
    </row>
    <row r="49" spans="1:23" s="1" customFormat="1" ht="15" customHeight="1" x14ac:dyDescent="0.3">
      <c r="A49" s="6"/>
      <c r="B49" s="7" t="s">
        <v>15</v>
      </c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S49" s="7" t="s">
        <v>22</v>
      </c>
      <c r="W49" s="600"/>
    </row>
    <row r="50" spans="1:23" s="1" customFormat="1" ht="16.5" customHeight="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S50" s="6" t="s">
        <v>23</v>
      </c>
      <c r="W50" s="600"/>
    </row>
    <row r="51" spans="1:23" s="1" customFormat="1" ht="15" customHeight="1" x14ac:dyDescent="0.3">
      <c r="A51" s="596" t="s">
        <v>41</v>
      </c>
      <c r="B51" s="596"/>
      <c r="C51" s="30"/>
      <c r="D51" s="30"/>
      <c r="E51" s="55"/>
      <c r="F51" s="7"/>
      <c r="G51" s="55"/>
      <c r="H51" s="55"/>
      <c r="I51" s="55"/>
      <c r="J51" s="13"/>
      <c r="L51" s="13"/>
      <c r="P51" s="7"/>
      <c r="Q51" s="7"/>
      <c r="R51" s="7"/>
      <c r="S51" s="7"/>
      <c r="V51" s="7"/>
      <c r="W51" s="600"/>
    </row>
    <row r="52" spans="1:23" s="1" customFormat="1" ht="15" customHeight="1" x14ac:dyDescent="0.3">
      <c r="A52" s="598" t="s">
        <v>42</v>
      </c>
      <c r="B52" s="598"/>
      <c r="C52" s="76"/>
      <c r="D52" s="76"/>
      <c r="E52" s="31" t="s">
        <v>16</v>
      </c>
      <c r="F52" s="31"/>
      <c r="G52" s="597" t="s">
        <v>20</v>
      </c>
      <c r="H52" s="597"/>
      <c r="I52" s="597"/>
      <c r="J52" s="597"/>
      <c r="L52" s="31" t="s">
        <v>16</v>
      </c>
      <c r="M52" s="31"/>
      <c r="N52" s="31"/>
      <c r="O52" s="31"/>
      <c r="P52" s="7"/>
      <c r="Q52" s="7"/>
      <c r="R52" s="7"/>
      <c r="V52" s="6"/>
      <c r="W52" s="4"/>
    </row>
    <row r="53" spans="1:23" s="1" customFormat="1" ht="15" customHeight="1" x14ac:dyDescent="0.3">
      <c r="A53" s="598" t="s">
        <v>30</v>
      </c>
      <c r="B53" s="598"/>
      <c r="C53" s="76"/>
      <c r="D53" s="76"/>
      <c r="E53" s="16"/>
      <c r="F53" s="7"/>
      <c r="G53" s="597" t="s">
        <v>21</v>
      </c>
      <c r="H53" s="597"/>
      <c r="I53" s="597"/>
      <c r="J53" s="597"/>
      <c r="P53" s="14"/>
      <c r="Q53" s="14"/>
      <c r="R53" s="14"/>
      <c r="S53" s="14"/>
      <c r="T53" s="7"/>
      <c r="U53" s="6"/>
      <c r="V53" s="6"/>
    </row>
    <row r="54" spans="1:23" x14ac:dyDescent="0.3">
      <c r="B54" s="5"/>
      <c r="C54" s="5"/>
      <c r="D54" s="5"/>
    </row>
    <row r="55" spans="1:23" s="20" customFormat="1" ht="17.25" customHeight="1" x14ac:dyDescent="0.3">
      <c r="S55" s="542" t="s">
        <v>26</v>
      </c>
      <c r="T55" s="542"/>
      <c r="U55" s="542"/>
      <c r="V55" s="542"/>
    </row>
    <row r="56" spans="1:23" s="20" customFormat="1" ht="17.25" customHeight="1" x14ac:dyDescent="0.3">
      <c r="A56" s="543" t="s">
        <v>64</v>
      </c>
      <c r="B56" s="544"/>
      <c r="C56" s="544"/>
      <c r="D56" s="544"/>
      <c r="E56" s="544"/>
      <c r="F56" s="544"/>
      <c r="G56" s="544"/>
      <c r="H56" s="544"/>
      <c r="I56" s="544"/>
      <c r="J56" s="544"/>
      <c r="K56" s="544"/>
      <c r="L56" s="544"/>
      <c r="M56" s="544"/>
      <c r="N56" s="544"/>
      <c r="O56" s="544"/>
      <c r="P56" s="544"/>
      <c r="Q56" s="544"/>
      <c r="R56" s="544"/>
      <c r="S56" s="544"/>
      <c r="T56" s="544"/>
      <c r="U56" s="544"/>
      <c r="V56" s="52"/>
    </row>
    <row r="57" spans="1:23" s="20" customFormat="1" ht="17.25" customHeight="1" x14ac:dyDescent="0.3">
      <c r="A57" s="543" t="s">
        <v>65</v>
      </c>
      <c r="B57" s="544"/>
      <c r="C57" s="544"/>
      <c r="D57" s="544"/>
      <c r="E57" s="544"/>
      <c r="F57" s="544"/>
      <c r="G57" s="544"/>
      <c r="H57" s="544"/>
      <c r="I57" s="544"/>
      <c r="J57" s="544"/>
      <c r="K57" s="544"/>
      <c r="L57" s="544"/>
      <c r="M57" s="544"/>
      <c r="N57" s="544"/>
      <c r="O57" s="544"/>
      <c r="P57" s="544"/>
      <c r="Q57" s="544"/>
      <c r="R57" s="544"/>
      <c r="S57" s="544"/>
      <c r="T57" s="544"/>
      <c r="U57" s="544"/>
      <c r="V57" s="52"/>
    </row>
    <row r="58" spans="1:23" s="20" customFormat="1" ht="17.25" customHeight="1" x14ac:dyDescent="0.3">
      <c r="A58" s="543" t="s">
        <v>66</v>
      </c>
      <c r="B58" s="544"/>
      <c r="C58" s="544"/>
      <c r="D58" s="544"/>
      <c r="E58" s="544"/>
      <c r="F58" s="544"/>
      <c r="G58" s="544"/>
      <c r="H58" s="544"/>
      <c r="I58" s="544"/>
      <c r="J58" s="544"/>
      <c r="K58" s="544"/>
      <c r="L58" s="544"/>
      <c r="M58" s="544"/>
      <c r="N58" s="544"/>
      <c r="O58" s="544"/>
      <c r="P58" s="544"/>
      <c r="Q58" s="544"/>
      <c r="R58" s="544"/>
      <c r="S58" s="544"/>
      <c r="T58" s="544"/>
      <c r="U58" s="544"/>
      <c r="V58" s="52"/>
    </row>
    <row r="59" spans="1:23" s="1" customFormat="1" ht="18" customHeight="1" x14ac:dyDescent="0.3">
      <c r="A59" s="545" t="s">
        <v>992</v>
      </c>
      <c r="B59" s="545"/>
      <c r="C59" s="545"/>
      <c r="D59" s="545"/>
      <c r="E59" s="545"/>
      <c r="F59" s="545"/>
      <c r="G59" s="545"/>
      <c r="H59" s="545"/>
      <c r="I59" s="545"/>
      <c r="J59" s="545"/>
      <c r="K59" s="545"/>
      <c r="L59" s="545"/>
      <c r="M59" s="545"/>
      <c r="N59" s="545"/>
      <c r="O59" s="545"/>
      <c r="P59" s="545"/>
      <c r="Q59" s="545"/>
      <c r="R59" s="545"/>
      <c r="S59" s="545"/>
      <c r="T59" s="545"/>
      <c r="U59" s="545"/>
      <c r="V59" s="53"/>
    </row>
    <row r="60" spans="1:23" s="1" customFormat="1" ht="16.5" customHeight="1" x14ac:dyDescent="0.3">
      <c r="A60" s="546" t="s">
        <v>900</v>
      </c>
      <c r="B60" s="546"/>
      <c r="C60" s="546"/>
      <c r="D60" s="546"/>
      <c r="E60" s="546"/>
      <c r="F60" s="546"/>
      <c r="G60" s="546"/>
      <c r="H60" s="546"/>
      <c r="I60" s="546"/>
      <c r="J60" s="546"/>
      <c r="K60" s="546"/>
      <c r="L60" s="546"/>
      <c r="M60" s="546"/>
      <c r="N60" s="546"/>
      <c r="O60" s="546"/>
      <c r="P60" s="546"/>
      <c r="Q60" s="546"/>
      <c r="R60" s="546"/>
      <c r="S60" s="546"/>
      <c r="T60" s="546"/>
      <c r="U60" s="546"/>
      <c r="V60" s="54"/>
    </row>
    <row r="61" spans="1:23" s="1" customFormat="1" ht="8.2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3" s="1" customFormat="1" x14ac:dyDescent="0.3">
      <c r="A62" s="11" t="s">
        <v>33</v>
      </c>
      <c r="B62" s="11" t="s">
        <v>31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T62" s="11"/>
      <c r="U62" s="11"/>
      <c r="V62" s="11"/>
    </row>
    <row r="63" spans="1:23" s="1" customFormat="1" x14ac:dyDescent="0.3">
      <c r="A63" s="11" t="s">
        <v>34</v>
      </c>
      <c r="B63" s="6" t="s">
        <v>645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2"/>
      <c r="T63" s="12"/>
      <c r="U63" s="6"/>
      <c r="V63" s="6"/>
    </row>
    <row r="64" spans="1:23" s="1" customFormat="1" ht="22.5" customHeight="1" x14ac:dyDescent="0.3">
      <c r="A64" s="7" t="s">
        <v>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6"/>
      <c r="T64" s="6"/>
      <c r="U64" s="405" t="s">
        <v>924</v>
      </c>
    </row>
    <row r="65" spans="1:23" s="1" customFormat="1" ht="9" customHeight="1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3" ht="24" customHeight="1" thickBot="1" x14ac:dyDescent="0.35">
      <c r="A66" s="547" t="s">
        <v>5</v>
      </c>
      <c r="B66" s="550" t="s">
        <v>1</v>
      </c>
      <c r="C66" s="553" t="s">
        <v>43</v>
      </c>
      <c r="D66" s="556" t="s">
        <v>25</v>
      </c>
      <c r="E66" s="559" t="s">
        <v>2</v>
      </c>
      <c r="F66" s="539" t="s">
        <v>6</v>
      </c>
      <c r="G66" s="562" t="s">
        <v>3</v>
      </c>
      <c r="H66" s="563"/>
      <c r="I66" s="563"/>
      <c r="J66" s="564"/>
      <c r="K66" s="565"/>
      <c r="L66" s="566" t="s">
        <v>24</v>
      </c>
      <c r="M66" s="567"/>
      <c r="N66" s="567"/>
      <c r="O66" s="567"/>
      <c r="P66" s="568"/>
      <c r="Q66" s="569"/>
      <c r="R66" s="569"/>
      <c r="S66" s="570"/>
      <c r="T66" s="571" t="s">
        <v>7</v>
      </c>
      <c r="U66" s="572"/>
      <c r="V66" s="559" t="s">
        <v>8</v>
      </c>
      <c r="W66" s="3"/>
    </row>
    <row r="67" spans="1:23" ht="19.5" customHeight="1" x14ac:dyDescent="0.3">
      <c r="A67" s="548"/>
      <c r="B67" s="551"/>
      <c r="C67" s="554"/>
      <c r="D67" s="557"/>
      <c r="E67" s="560"/>
      <c r="F67" s="540"/>
      <c r="G67" s="577" t="s">
        <v>62</v>
      </c>
      <c r="H67" s="579" t="s">
        <v>32</v>
      </c>
      <c r="I67" s="581" t="s">
        <v>62</v>
      </c>
      <c r="J67" s="583"/>
      <c r="K67" s="577" t="s">
        <v>4</v>
      </c>
      <c r="L67" s="585"/>
      <c r="M67" s="56"/>
      <c r="N67" s="56"/>
      <c r="O67" s="56"/>
      <c r="P67" s="57"/>
      <c r="Q67" s="588"/>
      <c r="R67" s="29"/>
      <c r="S67" s="590"/>
      <c r="T67" s="573"/>
      <c r="U67" s="574"/>
      <c r="V67" s="560"/>
      <c r="W67" s="2"/>
    </row>
    <row r="68" spans="1:23" ht="37.5" customHeight="1" thickBot="1" x14ac:dyDescent="0.35">
      <c r="A68" s="549"/>
      <c r="B68" s="552"/>
      <c r="C68" s="555"/>
      <c r="D68" s="558"/>
      <c r="E68" s="561"/>
      <c r="F68" s="541"/>
      <c r="G68" s="578"/>
      <c r="H68" s="580"/>
      <c r="I68" s="582"/>
      <c r="J68" s="584"/>
      <c r="K68" s="578"/>
      <c r="L68" s="586"/>
      <c r="M68" s="58"/>
      <c r="N68" s="58"/>
      <c r="O68" s="58"/>
      <c r="P68" s="59"/>
      <c r="Q68" s="589"/>
      <c r="R68" s="398"/>
      <c r="S68" s="591"/>
      <c r="T68" s="575"/>
      <c r="U68" s="576"/>
      <c r="V68" s="561"/>
      <c r="W68" s="2"/>
    </row>
    <row r="69" spans="1:23" x14ac:dyDescent="0.3">
      <c r="B69" s="252"/>
      <c r="C69" s="5"/>
      <c r="D69" s="5"/>
    </row>
    <row r="70" spans="1:23" s="1" customFormat="1" ht="9" customHeight="1" x14ac:dyDescent="0.3">
      <c r="A70" s="10"/>
      <c r="B70" s="41"/>
      <c r="C70" s="42"/>
      <c r="D70" s="42"/>
      <c r="E70" s="41"/>
      <c r="F70" s="42"/>
      <c r="G70" s="43"/>
      <c r="H70" s="44"/>
      <c r="I70" s="43"/>
      <c r="J70" s="43"/>
      <c r="K70" s="43"/>
      <c r="L70" s="6"/>
      <c r="N70" s="45"/>
      <c r="O70" s="45"/>
      <c r="P70" s="43"/>
      <c r="Q70" s="6"/>
      <c r="R70" s="46"/>
      <c r="S70" s="47"/>
      <c r="T70" s="593"/>
      <c r="U70" s="593"/>
      <c r="V70" s="6"/>
    </row>
    <row r="71" spans="1:23" s="1" customFormat="1" ht="24" customHeight="1" thickBot="1" x14ac:dyDescent="0.35">
      <c r="A71" s="10"/>
      <c r="B71" s="41"/>
      <c r="C71" s="48">
        <f>SUM(C36:C70)</f>
        <v>19</v>
      </c>
      <c r="D71" s="48">
        <f>SUM(D36:D70)</f>
        <v>6</v>
      </c>
      <c r="E71" s="41"/>
      <c r="F71" s="134" t="s">
        <v>35</v>
      </c>
      <c r="G71" s="399">
        <f t="shared" ref="G71:S71" si="7">SUM(G23:G70)</f>
        <v>897047</v>
      </c>
      <c r="H71" s="399">
        <f t="shared" si="7"/>
        <v>0</v>
      </c>
      <c r="I71" s="399">
        <f t="shared" si="7"/>
        <v>0</v>
      </c>
      <c r="J71" s="399">
        <f t="shared" si="7"/>
        <v>190000</v>
      </c>
      <c r="K71" s="399">
        <f t="shared" si="7"/>
        <v>1087047</v>
      </c>
      <c r="L71" s="399">
        <f t="shared" si="7"/>
        <v>0</v>
      </c>
      <c r="M71" s="399">
        <f t="shared" si="7"/>
        <v>0</v>
      </c>
      <c r="N71" s="399">
        <f t="shared" si="7"/>
        <v>0</v>
      </c>
      <c r="O71" s="399">
        <f t="shared" si="7"/>
        <v>0</v>
      </c>
      <c r="P71" s="399">
        <f t="shared" si="7"/>
        <v>0</v>
      </c>
      <c r="Q71" s="399">
        <f t="shared" si="7"/>
        <v>0</v>
      </c>
      <c r="R71" s="399">
        <f t="shared" si="7"/>
        <v>0</v>
      </c>
      <c r="S71" s="399">
        <f t="shared" si="7"/>
        <v>0</v>
      </c>
      <c r="T71" s="594">
        <f>SUM(T23:U70)</f>
        <v>1087047</v>
      </c>
      <c r="U71" s="594"/>
      <c r="V71" s="6"/>
    </row>
    <row r="72" spans="1:23" s="51" customFormat="1" ht="18.75" customHeight="1" thickTop="1" thickBot="1" x14ac:dyDescent="0.35">
      <c r="A72" s="22"/>
      <c r="B72" s="23"/>
      <c r="C72" s="23"/>
      <c r="D72" s="23"/>
      <c r="E72" s="23"/>
      <c r="F72" s="23"/>
      <c r="G72" s="49"/>
      <c r="H72" s="49"/>
      <c r="I72" s="49"/>
      <c r="J72" s="49"/>
      <c r="K72" s="49"/>
      <c r="L72" s="49"/>
      <c r="M72" s="50"/>
      <c r="N72" s="50"/>
      <c r="O72" s="50"/>
      <c r="P72" s="49"/>
      <c r="Q72" s="49"/>
      <c r="R72" s="49"/>
      <c r="S72" s="49"/>
      <c r="T72" s="49"/>
      <c r="U72" s="49"/>
      <c r="V72" s="23"/>
    </row>
    <row r="73" spans="1:23" s="1" customFormat="1" ht="20.25" customHeight="1" thickBot="1" x14ac:dyDescent="0.35">
      <c r="A73" s="9" t="s">
        <v>9</v>
      </c>
      <c r="B73" s="17" t="s">
        <v>17</v>
      </c>
      <c r="C73" s="17"/>
      <c r="D73" s="17"/>
      <c r="E73" s="6"/>
      <c r="F73" s="6"/>
      <c r="G73" s="9" t="s">
        <v>11</v>
      </c>
      <c r="H73" s="7" t="s">
        <v>27</v>
      </c>
      <c r="I73" s="7" t="s">
        <v>63</v>
      </c>
      <c r="K73" s="6"/>
      <c r="L73" s="6"/>
      <c r="M73" s="6"/>
      <c r="N73" s="6"/>
      <c r="O73" s="6"/>
      <c r="P73" s="6"/>
      <c r="Q73" s="9" t="s">
        <v>10</v>
      </c>
      <c r="R73" s="595" t="s">
        <v>68</v>
      </c>
      <c r="S73" s="595"/>
      <c r="T73" s="595"/>
      <c r="U73" s="595"/>
      <c r="V73" s="14"/>
    </row>
    <row r="74" spans="1:23" s="1" customFormat="1" ht="20.25" customHeight="1" x14ac:dyDescent="0.3">
      <c r="A74" s="397"/>
      <c r="B74" s="17"/>
      <c r="C74" s="17"/>
      <c r="D74" s="17"/>
      <c r="E74" s="6"/>
      <c r="F74" s="6"/>
      <c r="G74" s="397"/>
      <c r="H74" s="7"/>
      <c r="K74" s="6"/>
      <c r="L74" s="6"/>
      <c r="M74" s="6"/>
      <c r="N74" s="6"/>
      <c r="O74" s="6"/>
      <c r="P74" s="6"/>
      <c r="Q74" s="397"/>
      <c r="R74" s="400"/>
      <c r="S74" s="400"/>
      <c r="T74" s="400"/>
      <c r="U74" s="400"/>
      <c r="V74" s="14"/>
    </row>
    <row r="75" spans="1:23" s="1" customFormat="1" ht="20.25" customHeight="1" x14ac:dyDescent="0.3">
      <c r="A75" s="596" t="s">
        <v>71</v>
      </c>
      <c r="B75" s="596"/>
      <c r="C75" s="30"/>
      <c r="D75" s="30"/>
      <c r="E75" s="55"/>
      <c r="F75" s="7"/>
      <c r="G75" s="596" t="s">
        <v>45</v>
      </c>
      <c r="H75" s="596"/>
      <c r="I75" s="596"/>
      <c r="J75" s="596"/>
      <c r="K75" s="7"/>
      <c r="L75" s="55"/>
      <c r="M75" s="7"/>
      <c r="N75" s="7"/>
      <c r="O75" s="7"/>
      <c r="P75" s="7"/>
      <c r="Q75" s="596" t="s">
        <v>39</v>
      </c>
      <c r="R75" s="596"/>
      <c r="S75" s="596"/>
      <c r="T75" s="7"/>
      <c r="U75" s="55"/>
      <c r="V75" s="6"/>
    </row>
    <row r="76" spans="1:23" s="1" customFormat="1" ht="20.25" customHeight="1" x14ac:dyDescent="0.3">
      <c r="A76" s="597" t="s">
        <v>37</v>
      </c>
      <c r="B76" s="597"/>
      <c r="C76" s="400"/>
      <c r="D76" s="400"/>
      <c r="E76" s="31" t="s">
        <v>16</v>
      </c>
      <c r="F76" s="31"/>
      <c r="G76" s="597" t="s">
        <v>38</v>
      </c>
      <c r="H76" s="597"/>
      <c r="I76" s="597"/>
      <c r="J76" s="597"/>
      <c r="L76" s="31" t="s">
        <v>16</v>
      </c>
      <c r="M76" s="31"/>
      <c r="N76" s="31"/>
      <c r="O76" s="31"/>
      <c r="P76" s="8"/>
      <c r="Q76" s="598" t="s">
        <v>40</v>
      </c>
      <c r="R76" s="598"/>
      <c r="S76" s="598"/>
      <c r="T76" s="16"/>
      <c r="U76" s="31" t="s">
        <v>16</v>
      </c>
      <c r="V76" s="16"/>
    </row>
    <row r="77" spans="1:23" s="1" customFormat="1" ht="20.25" customHeight="1" x14ac:dyDescent="0.3">
      <c r="A77" s="597" t="s">
        <v>18</v>
      </c>
      <c r="B77" s="597"/>
      <c r="C77" s="400"/>
      <c r="D77" s="400"/>
      <c r="F77" s="8"/>
      <c r="G77" s="599" t="s">
        <v>19</v>
      </c>
      <c r="H77" s="599"/>
      <c r="I77" s="599"/>
      <c r="J77" s="599"/>
      <c r="Q77" s="598" t="s">
        <v>28</v>
      </c>
      <c r="R77" s="598"/>
      <c r="S77" s="598"/>
      <c r="T77" s="16"/>
      <c r="U77" s="16"/>
      <c r="V77" s="16"/>
    </row>
    <row r="78" spans="1:23" s="1" customFormat="1" ht="20.25" customHeight="1" thickBot="1" x14ac:dyDescent="0.3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T78" s="7"/>
      <c r="U78" s="6"/>
      <c r="V78" s="6"/>
      <c r="W78" s="600"/>
    </row>
    <row r="79" spans="1:23" s="1" customFormat="1" ht="18.75" customHeight="1" thickBot="1" x14ac:dyDescent="0.35">
      <c r="A79" s="9" t="s">
        <v>12</v>
      </c>
      <c r="B79" s="601" t="s">
        <v>29</v>
      </c>
      <c r="C79" s="601"/>
      <c r="D79" s="601"/>
      <c r="E79" s="601"/>
      <c r="F79" s="601"/>
      <c r="G79" s="9" t="s">
        <v>14</v>
      </c>
      <c r="H79" s="602" t="s">
        <v>67</v>
      </c>
      <c r="I79" s="602"/>
      <c r="J79" s="602"/>
      <c r="K79" s="602"/>
      <c r="L79" s="602"/>
      <c r="M79" s="79"/>
      <c r="N79" s="79"/>
      <c r="O79" s="79"/>
      <c r="Q79" s="9" t="s">
        <v>25</v>
      </c>
      <c r="T79" s="15"/>
      <c r="V79" s="6"/>
      <c r="W79" s="600"/>
    </row>
    <row r="80" spans="1:23" s="1" customFormat="1" ht="18.75" customHeight="1" x14ac:dyDescent="0.3">
      <c r="A80" s="6" t="s">
        <v>13</v>
      </c>
      <c r="B80" s="14"/>
      <c r="C80" s="14"/>
      <c r="D80" s="14"/>
      <c r="E80" s="14"/>
      <c r="F80" s="14"/>
      <c r="G80" s="14"/>
      <c r="H80" s="602"/>
      <c r="I80" s="602"/>
      <c r="J80" s="602"/>
      <c r="K80" s="602"/>
      <c r="L80" s="602"/>
      <c r="M80" s="79"/>
      <c r="N80" s="79"/>
      <c r="O80" s="79"/>
      <c r="T80" s="15"/>
      <c r="W80" s="600"/>
    </row>
    <row r="81" spans="1:23" s="1" customFormat="1" ht="15" customHeight="1" x14ac:dyDescent="0.3">
      <c r="A81" s="6"/>
      <c r="B81" s="7" t="s">
        <v>15</v>
      </c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S81" s="7" t="s">
        <v>22</v>
      </c>
      <c r="W81" s="600"/>
    </row>
    <row r="82" spans="1:23" s="1" customFormat="1" ht="16.5" customHeight="1" x14ac:dyDescent="0.3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S82" s="6" t="s">
        <v>23</v>
      </c>
      <c r="W82" s="600"/>
    </row>
    <row r="83" spans="1:23" s="1" customFormat="1" ht="15" customHeight="1" x14ac:dyDescent="0.3">
      <c r="A83" s="596" t="s">
        <v>41</v>
      </c>
      <c r="B83" s="596"/>
      <c r="C83" s="30"/>
      <c r="D83" s="30"/>
      <c r="E83" s="55"/>
      <c r="F83" s="7"/>
      <c r="G83" s="55"/>
      <c r="H83" s="55"/>
      <c r="I83" s="55"/>
      <c r="J83" s="13"/>
      <c r="L83" s="13"/>
      <c r="P83" s="7"/>
      <c r="Q83" s="7"/>
      <c r="R83" s="7"/>
      <c r="S83" s="7"/>
      <c r="V83" s="7"/>
      <c r="W83" s="600"/>
    </row>
    <row r="84" spans="1:23" s="1" customFormat="1" ht="15" customHeight="1" x14ac:dyDescent="0.3">
      <c r="A84" s="598" t="s">
        <v>42</v>
      </c>
      <c r="B84" s="598"/>
      <c r="C84" s="401"/>
      <c r="D84" s="401"/>
      <c r="E84" s="31" t="s">
        <v>16</v>
      </c>
      <c r="F84" s="31"/>
      <c r="G84" s="597" t="s">
        <v>20</v>
      </c>
      <c r="H84" s="597"/>
      <c r="I84" s="597"/>
      <c r="J84" s="597"/>
      <c r="L84" s="31" t="s">
        <v>16</v>
      </c>
      <c r="M84" s="31"/>
      <c r="N84" s="31"/>
      <c r="O84" s="31"/>
      <c r="P84" s="7"/>
      <c r="Q84" s="7"/>
      <c r="R84" s="7"/>
      <c r="V84" s="6"/>
      <c r="W84" s="4"/>
    </row>
    <row r="85" spans="1:23" s="1" customFormat="1" ht="15" customHeight="1" x14ac:dyDescent="0.3">
      <c r="A85" s="598" t="s">
        <v>30</v>
      </c>
      <c r="B85" s="598"/>
      <c r="C85" s="401"/>
      <c r="D85" s="401"/>
      <c r="E85" s="16"/>
      <c r="F85" s="7"/>
      <c r="G85" s="597" t="s">
        <v>21</v>
      </c>
      <c r="H85" s="597"/>
      <c r="I85" s="597"/>
      <c r="J85" s="597"/>
      <c r="P85" s="14"/>
      <c r="Q85" s="14"/>
      <c r="R85" s="14"/>
      <c r="S85" s="14"/>
      <c r="T85" s="7"/>
      <c r="U85" s="6"/>
      <c r="V85" s="6"/>
    </row>
    <row r="86" spans="1:23" ht="25.5" customHeight="1" x14ac:dyDescent="0.3">
      <c r="B86" s="83">
        <v>44403</v>
      </c>
    </row>
    <row r="87" spans="1:23" ht="25.5" customHeight="1" x14ac:dyDescent="0.3">
      <c r="B87" s="83">
        <v>44491</v>
      </c>
    </row>
    <row r="88" spans="1:23" s="40" customFormat="1" ht="27" customHeight="1" x14ac:dyDescent="0.35">
      <c r="A88" s="62"/>
      <c r="B88" s="85"/>
      <c r="C88" s="86"/>
      <c r="D88" s="86"/>
      <c r="E88" s="33"/>
      <c r="F88" s="32"/>
      <c r="G88" s="34"/>
      <c r="H88" s="35"/>
      <c r="I88" s="34"/>
      <c r="J88" s="34"/>
      <c r="K88" s="64"/>
      <c r="L88" s="36"/>
      <c r="M88" s="37"/>
      <c r="N88" s="37"/>
      <c r="O88" s="37"/>
      <c r="P88" s="38"/>
      <c r="Q88" s="21"/>
      <c r="R88" s="34"/>
      <c r="S88" s="39"/>
      <c r="T88" s="73"/>
      <c r="U88" s="73"/>
    </row>
    <row r="89" spans="1:23" s="68" customFormat="1" ht="25.5" customHeight="1" x14ac:dyDescent="0.35">
      <c r="A89" s="62"/>
      <c r="B89" s="83">
        <v>44419</v>
      </c>
      <c r="C89" s="86"/>
      <c r="D89" s="86"/>
      <c r="E89" s="63"/>
      <c r="F89" s="62"/>
      <c r="G89" s="60"/>
      <c r="H89" s="71"/>
      <c r="I89" s="60"/>
      <c r="J89" s="60"/>
      <c r="K89" s="64"/>
      <c r="L89" s="65"/>
      <c r="M89" s="66"/>
      <c r="N89" s="66"/>
      <c r="O89" s="66"/>
      <c r="P89" s="67"/>
      <c r="Q89" s="72"/>
      <c r="R89" s="60"/>
      <c r="S89" s="69"/>
      <c r="T89" s="74"/>
      <c r="U89" s="74"/>
    </row>
    <row r="90" spans="1:23" s="68" customFormat="1" ht="25.5" customHeight="1" x14ac:dyDescent="0.35">
      <c r="A90" s="62"/>
      <c r="B90" s="83">
        <v>44484</v>
      </c>
      <c r="C90" s="86"/>
      <c r="D90" s="86"/>
      <c r="E90" s="63"/>
      <c r="F90" s="62"/>
      <c r="G90" s="60"/>
      <c r="H90" s="71"/>
      <c r="I90" s="60"/>
      <c r="J90" s="60"/>
      <c r="K90" s="64"/>
      <c r="L90" s="65"/>
      <c r="M90" s="66"/>
      <c r="N90" s="66"/>
      <c r="O90" s="66"/>
      <c r="P90" s="67"/>
      <c r="Q90" s="61"/>
      <c r="R90" s="60"/>
      <c r="S90" s="69"/>
      <c r="T90" s="74"/>
      <c r="U90" s="74"/>
    </row>
    <row r="91" spans="1:23" s="68" customFormat="1" ht="27" customHeight="1" x14ac:dyDescent="0.35">
      <c r="A91" s="62"/>
      <c r="B91" s="85"/>
      <c r="C91" s="86"/>
      <c r="D91" s="86"/>
      <c r="E91" s="63"/>
      <c r="F91" s="62"/>
      <c r="G91" s="60"/>
      <c r="H91" s="71"/>
      <c r="I91" s="60"/>
      <c r="J91" s="60"/>
      <c r="K91" s="64"/>
      <c r="L91" s="65"/>
      <c r="M91" s="66"/>
      <c r="N91" s="66"/>
      <c r="O91" s="66"/>
      <c r="P91" s="67"/>
      <c r="Q91" s="61"/>
      <c r="R91" s="60"/>
      <c r="S91" s="69"/>
      <c r="T91" s="627"/>
      <c r="U91" s="627"/>
    </row>
  </sheetData>
  <mergeCells count="112">
    <mergeCell ref="A52:B52"/>
    <mergeCell ref="G52:J52"/>
    <mergeCell ref="T23:U23"/>
    <mergeCell ref="T20:U20"/>
    <mergeCell ref="A53:B53"/>
    <mergeCell ref="G53:J53"/>
    <mergeCell ref="T91:U91"/>
    <mergeCell ref="A44:B44"/>
    <mergeCell ref="G44:J44"/>
    <mergeCell ref="Q44:S44"/>
    <mergeCell ref="A45:B45"/>
    <mergeCell ref="G45:J45"/>
    <mergeCell ref="Q45:S45"/>
    <mergeCell ref="T38:U38"/>
    <mergeCell ref="T39:U39"/>
    <mergeCell ref="R41:U41"/>
    <mergeCell ref="A43:B43"/>
    <mergeCell ref="G43:J43"/>
    <mergeCell ref="T24:U24"/>
    <mergeCell ref="T25:U25"/>
    <mergeCell ref="T22:U22"/>
    <mergeCell ref="T31:U31"/>
    <mergeCell ref="T29:U29"/>
    <mergeCell ref="T30:U30"/>
    <mergeCell ref="Q43:S43"/>
    <mergeCell ref="T36:U36"/>
    <mergeCell ref="T37:U37"/>
    <mergeCell ref="T34:U34"/>
    <mergeCell ref="T35:U35"/>
    <mergeCell ref="W46:W51"/>
    <mergeCell ref="B47:F47"/>
    <mergeCell ref="H47:L48"/>
    <mergeCell ref="A51:B51"/>
    <mergeCell ref="T32:U32"/>
    <mergeCell ref="T33:U33"/>
    <mergeCell ref="G12:K12"/>
    <mergeCell ref="L12:S12"/>
    <mergeCell ref="T12:U14"/>
    <mergeCell ref="Q13:Q14"/>
    <mergeCell ref="S13:S14"/>
    <mergeCell ref="J13:J14"/>
    <mergeCell ref="K13:K14"/>
    <mergeCell ref="L13:L14"/>
    <mergeCell ref="T18:U18"/>
    <mergeCell ref="T19:U19"/>
    <mergeCell ref="T15:U15"/>
    <mergeCell ref="T16:U16"/>
    <mergeCell ref="T17:U17"/>
    <mergeCell ref="T26:U26"/>
    <mergeCell ref="T27:U27"/>
    <mergeCell ref="T21:U21"/>
    <mergeCell ref="T28:U28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V12:V14"/>
    <mergeCell ref="G13:G14"/>
    <mergeCell ref="H13:H14"/>
    <mergeCell ref="I13:I14"/>
    <mergeCell ref="V66:V68"/>
    <mergeCell ref="W78:W83"/>
    <mergeCell ref="B79:F79"/>
    <mergeCell ref="H79:L80"/>
    <mergeCell ref="A83:B83"/>
    <mergeCell ref="A76:B76"/>
    <mergeCell ref="G76:J76"/>
    <mergeCell ref="Q76:S76"/>
    <mergeCell ref="A77:B77"/>
    <mergeCell ref="G77:J77"/>
    <mergeCell ref="Q77:S77"/>
    <mergeCell ref="Q67:Q68"/>
    <mergeCell ref="S67:S68"/>
    <mergeCell ref="T70:U70"/>
    <mergeCell ref="T71:U71"/>
    <mergeCell ref="R73:U73"/>
    <mergeCell ref="A75:B75"/>
    <mergeCell ref="G75:J75"/>
    <mergeCell ref="Q75:S75"/>
    <mergeCell ref="T66:U68"/>
    <mergeCell ref="A85:B85"/>
    <mergeCell ref="G85:J85"/>
    <mergeCell ref="A84:B84"/>
    <mergeCell ref="G84:J84"/>
    <mergeCell ref="S55:V55"/>
    <mergeCell ref="A56:U56"/>
    <mergeCell ref="A57:U57"/>
    <mergeCell ref="A58:U58"/>
    <mergeCell ref="A59:U59"/>
    <mergeCell ref="A60:U60"/>
    <mergeCell ref="A66:A68"/>
    <mergeCell ref="B66:B68"/>
    <mergeCell ref="C66:C68"/>
    <mergeCell ref="D66:D68"/>
    <mergeCell ref="E66:E68"/>
    <mergeCell ref="F66:F68"/>
    <mergeCell ref="G66:K66"/>
    <mergeCell ref="L66:S66"/>
    <mergeCell ref="G67:G68"/>
    <mergeCell ref="H67:H68"/>
    <mergeCell ref="I67:I68"/>
    <mergeCell ref="J67:J68"/>
    <mergeCell ref="K67:K68"/>
    <mergeCell ref="L67:L68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63"/>
  <sheetViews>
    <sheetView view="pageBreakPreview" topLeftCell="A25" zoomScale="85" zoomScaleNormal="85" zoomScaleSheetLayoutView="85" workbookViewId="0">
      <pane xSplit="2" topLeftCell="T1" activePane="topRight" state="frozen"/>
      <selection pane="topRight" activeCell="E35" sqref="E35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644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71" customFormat="1" ht="27" customHeight="1" x14ac:dyDescent="0.35">
      <c r="A15" s="157">
        <v>1</v>
      </c>
      <c r="B15" s="114" t="s">
        <v>590</v>
      </c>
      <c r="C15" s="87"/>
      <c r="D15" s="87">
        <v>1</v>
      </c>
      <c r="E15" s="116" t="s">
        <v>813</v>
      </c>
      <c r="F15" s="145">
        <v>207</v>
      </c>
      <c r="G15" s="100">
        <v>13109</v>
      </c>
      <c r="H15" s="117"/>
      <c r="I15" s="118"/>
      <c r="J15" s="118">
        <v>5000</v>
      </c>
      <c r="K15" s="119">
        <f t="shared" ref="K15:K40" si="0">G15+J15</f>
        <v>18109</v>
      </c>
      <c r="L15" s="174"/>
      <c r="M15" s="121"/>
      <c r="N15" s="121"/>
      <c r="O15" s="121"/>
      <c r="P15" s="98"/>
      <c r="Q15" s="175"/>
      <c r="R15" s="118"/>
      <c r="S15" s="123">
        <f t="shared" ref="S15:S40" si="1">SUM(P15:P15,R15:R15)</f>
        <v>0</v>
      </c>
      <c r="T15" s="587">
        <f t="shared" ref="T15:T40" si="2">K15-S15</f>
        <v>18109</v>
      </c>
      <c r="U15" s="587"/>
    </row>
    <row r="16" spans="1:23" s="172" customFormat="1" ht="27" customHeight="1" x14ac:dyDescent="0.35">
      <c r="A16" s="157">
        <v>2</v>
      </c>
      <c r="B16" s="114" t="s">
        <v>593</v>
      </c>
      <c r="C16" s="87"/>
      <c r="D16" s="87">
        <v>1</v>
      </c>
      <c r="E16" s="116" t="s">
        <v>813</v>
      </c>
      <c r="F16" s="145">
        <v>48</v>
      </c>
      <c r="G16" s="100">
        <v>13109</v>
      </c>
      <c r="H16" s="124"/>
      <c r="I16" s="125"/>
      <c r="J16" s="118">
        <v>5000</v>
      </c>
      <c r="K16" s="119">
        <f t="shared" si="0"/>
        <v>18109</v>
      </c>
      <c r="L16" s="176"/>
      <c r="M16" s="127"/>
      <c r="N16" s="127"/>
      <c r="O16" s="127"/>
      <c r="P16" s="99"/>
      <c r="Q16" s="177"/>
      <c r="R16" s="125"/>
      <c r="S16" s="129">
        <f t="shared" si="1"/>
        <v>0</v>
      </c>
      <c r="T16" s="592">
        <f t="shared" si="2"/>
        <v>18109</v>
      </c>
      <c r="U16" s="592"/>
    </row>
    <row r="17" spans="1:21" s="172" customFormat="1" ht="27" customHeight="1" x14ac:dyDescent="0.35">
      <c r="A17" s="157">
        <v>3</v>
      </c>
      <c r="B17" s="114" t="s">
        <v>594</v>
      </c>
      <c r="C17" s="87"/>
      <c r="D17" s="87">
        <v>1</v>
      </c>
      <c r="E17" s="116" t="s">
        <v>814</v>
      </c>
      <c r="F17" s="145">
        <v>624</v>
      </c>
      <c r="G17" s="101">
        <v>31928</v>
      </c>
      <c r="H17" s="124"/>
      <c r="I17" s="125"/>
      <c r="J17" s="118">
        <v>5000</v>
      </c>
      <c r="K17" s="119">
        <f t="shared" si="0"/>
        <v>36928</v>
      </c>
      <c r="L17" s="176"/>
      <c r="M17" s="127"/>
      <c r="N17" s="127"/>
      <c r="O17" s="127"/>
      <c r="P17" s="99"/>
      <c r="Q17" s="177"/>
      <c r="R17" s="125"/>
      <c r="S17" s="129">
        <f t="shared" si="1"/>
        <v>0</v>
      </c>
      <c r="T17" s="592">
        <f t="shared" si="2"/>
        <v>36928</v>
      </c>
      <c r="U17" s="592"/>
    </row>
    <row r="18" spans="1:21" s="172" customFormat="1" ht="27" customHeight="1" x14ac:dyDescent="0.35">
      <c r="A18" s="157">
        <v>4</v>
      </c>
      <c r="B18" s="114" t="s">
        <v>598</v>
      </c>
      <c r="C18" s="87">
        <v>1</v>
      </c>
      <c r="D18" s="87"/>
      <c r="E18" s="116" t="s">
        <v>813</v>
      </c>
      <c r="F18" s="145">
        <v>621</v>
      </c>
      <c r="G18" s="101">
        <v>12909</v>
      </c>
      <c r="H18" s="124"/>
      <c r="I18" s="125"/>
      <c r="J18" s="118">
        <v>5000</v>
      </c>
      <c r="K18" s="119">
        <f t="shared" si="0"/>
        <v>17909</v>
      </c>
      <c r="L18" s="176"/>
      <c r="M18" s="127"/>
      <c r="N18" s="127"/>
      <c r="O18" s="127"/>
      <c r="P18" s="99"/>
      <c r="Q18" s="177"/>
      <c r="R18" s="125"/>
      <c r="S18" s="129">
        <f t="shared" si="1"/>
        <v>0</v>
      </c>
      <c r="T18" s="592">
        <f t="shared" si="2"/>
        <v>17909</v>
      </c>
      <c r="U18" s="592"/>
    </row>
    <row r="19" spans="1:21" s="171" customFormat="1" ht="27" customHeight="1" x14ac:dyDescent="0.35">
      <c r="A19" s="157">
        <v>5</v>
      </c>
      <c r="B19" s="114" t="s">
        <v>601</v>
      </c>
      <c r="C19" s="87">
        <v>1</v>
      </c>
      <c r="D19" s="87"/>
      <c r="E19" s="116" t="s">
        <v>813</v>
      </c>
      <c r="F19" s="173">
        <v>81</v>
      </c>
      <c r="G19" s="178">
        <v>13109</v>
      </c>
      <c r="H19" s="117"/>
      <c r="I19" s="118"/>
      <c r="J19" s="118">
        <v>5000</v>
      </c>
      <c r="K19" s="119">
        <f t="shared" si="0"/>
        <v>18109</v>
      </c>
      <c r="L19" s="174"/>
      <c r="M19" s="121"/>
      <c r="N19" s="121"/>
      <c r="O19" s="121"/>
      <c r="P19" s="98"/>
      <c r="Q19" s="179"/>
      <c r="R19" s="118"/>
      <c r="S19" s="123">
        <f t="shared" si="1"/>
        <v>0</v>
      </c>
      <c r="T19" s="587">
        <f t="shared" si="2"/>
        <v>18109</v>
      </c>
      <c r="U19" s="587"/>
    </row>
    <row r="20" spans="1:21" s="164" customFormat="1" ht="27" customHeight="1" x14ac:dyDescent="0.3">
      <c r="A20" s="157">
        <v>6</v>
      </c>
      <c r="B20" s="140" t="s">
        <v>604</v>
      </c>
      <c r="C20" s="144"/>
      <c r="D20" s="144">
        <v>1</v>
      </c>
      <c r="E20" s="116" t="s">
        <v>815</v>
      </c>
      <c r="F20" s="94">
        <v>214</v>
      </c>
      <c r="G20" s="100">
        <v>16109</v>
      </c>
      <c r="H20" s="117"/>
      <c r="I20" s="118"/>
      <c r="J20" s="118">
        <v>5000</v>
      </c>
      <c r="K20" s="119">
        <f t="shared" si="0"/>
        <v>21109</v>
      </c>
      <c r="L20" s="120"/>
      <c r="M20" s="121"/>
      <c r="N20" s="121"/>
      <c r="O20" s="121"/>
      <c r="P20" s="98"/>
      <c r="Q20" s="131"/>
      <c r="R20" s="118"/>
      <c r="S20" s="163">
        <f>SUM(P20:P20,R20:R20)</f>
        <v>0</v>
      </c>
      <c r="T20" s="720">
        <f>K20-S20</f>
        <v>21109</v>
      </c>
      <c r="U20" s="720"/>
    </row>
    <row r="21" spans="1:21" s="172" customFormat="1" ht="27" customHeight="1" x14ac:dyDescent="0.35">
      <c r="A21" s="157">
        <v>7</v>
      </c>
      <c r="B21" s="114" t="s">
        <v>606</v>
      </c>
      <c r="C21" s="87">
        <v>1</v>
      </c>
      <c r="D21" s="87"/>
      <c r="E21" s="116" t="s">
        <v>813</v>
      </c>
      <c r="F21" s="145">
        <v>335</v>
      </c>
      <c r="G21" s="100">
        <v>13009</v>
      </c>
      <c r="H21" s="124"/>
      <c r="I21" s="125"/>
      <c r="J21" s="118">
        <v>5000</v>
      </c>
      <c r="K21" s="119">
        <f t="shared" si="0"/>
        <v>18009</v>
      </c>
      <c r="L21" s="176"/>
      <c r="M21" s="127"/>
      <c r="N21" s="127"/>
      <c r="O21" s="127"/>
      <c r="P21" s="99"/>
      <c r="Q21" s="177"/>
      <c r="R21" s="125"/>
      <c r="S21" s="129">
        <f t="shared" si="1"/>
        <v>0</v>
      </c>
      <c r="T21" s="592">
        <f t="shared" si="2"/>
        <v>18009</v>
      </c>
      <c r="U21" s="592"/>
    </row>
    <row r="22" spans="1:21" s="172" customFormat="1" ht="27" customHeight="1" x14ac:dyDescent="0.35">
      <c r="A22" s="157">
        <v>8</v>
      </c>
      <c r="B22" s="114" t="s">
        <v>608</v>
      </c>
      <c r="C22" s="87"/>
      <c r="D22" s="87">
        <v>1</v>
      </c>
      <c r="E22" s="116" t="s">
        <v>789</v>
      </c>
      <c r="F22" s="145">
        <v>1107</v>
      </c>
      <c r="G22" s="101">
        <v>17253</v>
      </c>
      <c r="H22" s="124"/>
      <c r="I22" s="125"/>
      <c r="J22" s="118">
        <v>5000</v>
      </c>
      <c r="K22" s="119">
        <f t="shared" si="0"/>
        <v>22253</v>
      </c>
      <c r="L22" s="176"/>
      <c r="M22" s="127"/>
      <c r="N22" s="127"/>
      <c r="O22" s="127"/>
      <c r="P22" s="99"/>
      <c r="Q22" s="177"/>
      <c r="R22" s="125"/>
      <c r="S22" s="129">
        <f t="shared" si="1"/>
        <v>0</v>
      </c>
      <c r="T22" s="592">
        <f t="shared" si="2"/>
        <v>22253</v>
      </c>
      <c r="U22" s="592"/>
    </row>
    <row r="23" spans="1:21" s="172" customFormat="1" ht="27" customHeight="1" x14ac:dyDescent="0.35">
      <c r="A23" s="157">
        <v>9</v>
      </c>
      <c r="B23" s="114" t="s">
        <v>610</v>
      </c>
      <c r="C23" s="87">
        <v>1</v>
      </c>
      <c r="D23" s="87"/>
      <c r="E23" s="116" t="s">
        <v>794</v>
      </c>
      <c r="F23" s="145">
        <v>389</v>
      </c>
      <c r="G23" s="101">
        <v>18362</v>
      </c>
      <c r="H23" s="124"/>
      <c r="I23" s="125"/>
      <c r="J23" s="118">
        <v>5000</v>
      </c>
      <c r="K23" s="119">
        <f t="shared" si="0"/>
        <v>23362</v>
      </c>
      <c r="L23" s="176"/>
      <c r="M23" s="127"/>
      <c r="N23" s="127"/>
      <c r="O23" s="127"/>
      <c r="P23" s="99"/>
      <c r="Q23" s="177"/>
      <c r="R23" s="125"/>
      <c r="S23" s="129">
        <f t="shared" si="1"/>
        <v>0</v>
      </c>
      <c r="T23" s="592">
        <f t="shared" si="2"/>
        <v>23362</v>
      </c>
      <c r="U23" s="592"/>
    </row>
    <row r="24" spans="1:21" s="172" customFormat="1" ht="27" customHeight="1" x14ac:dyDescent="0.35">
      <c r="A24" s="157">
        <v>10</v>
      </c>
      <c r="B24" s="440" t="s">
        <v>956</v>
      </c>
      <c r="C24" s="87"/>
      <c r="D24" s="87">
        <v>1</v>
      </c>
      <c r="E24" s="116" t="s">
        <v>815</v>
      </c>
      <c r="F24" s="145">
        <v>2446</v>
      </c>
      <c r="G24" s="101">
        <v>16109</v>
      </c>
      <c r="H24" s="124"/>
      <c r="I24" s="125"/>
      <c r="J24" s="118">
        <v>5000</v>
      </c>
      <c r="K24" s="119">
        <f t="shared" ref="K24" si="3">G24+J24</f>
        <v>21109</v>
      </c>
      <c r="L24" s="176"/>
      <c r="M24" s="127"/>
      <c r="N24" s="127"/>
      <c r="O24" s="127"/>
      <c r="P24" s="99"/>
      <c r="Q24" s="177"/>
      <c r="R24" s="125"/>
      <c r="S24" s="129">
        <f t="shared" ref="S24" si="4">SUM(P24:P24,R24:R24)</f>
        <v>0</v>
      </c>
      <c r="T24" s="592">
        <f t="shared" ref="T24" si="5">K24-S24</f>
        <v>21109</v>
      </c>
      <c r="U24" s="592"/>
    </row>
    <row r="25" spans="1:21" s="172" customFormat="1" ht="27" customHeight="1" x14ac:dyDescent="0.35">
      <c r="A25" s="157">
        <v>11</v>
      </c>
      <c r="B25" s="114" t="s">
        <v>611</v>
      </c>
      <c r="C25" s="87">
        <v>1</v>
      </c>
      <c r="D25" s="87"/>
      <c r="E25" s="116" t="s">
        <v>813</v>
      </c>
      <c r="F25" s="145">
        <v>91</v>
      </c>
      <c r="G25" s="101">
        <v>13109</v>
      </c>
      <c r="H25" s="124"/>
      <c r="I25" s="125"/>
      <c r="J25" s="118">
        <v>5000</v>
      </c>
      <c r="K25" s="119">
        <f t="shared" si="0"/>
        <v>18109</v>
      </c>
      <c r="L25" s="176"/>
      <c r="M25" s="127"/>
      <c r="N25" s="127"/>
      <c r="O25" s="127"/>
      <c r="P25" s="99"/>
      <c r="Q25" s="177"/>
      <c r="R25" s="125"/>
      <c r="S25" s="129">
        <f t="shared" si="1"/>
        <v>0</v>
      </c>
      <c r="T25" s="592">
        <f t="shared" si="2"/>
        <v>18109</v>
      </c>
      <c r="U25" s="592"/>
    </row>
    <row r="26" spans="1:21" s="171" customFormat="1" ht="27" customHeight="1" x14ac:dyDescent="0.35">
      <c r="A26" s="157">
        <v>12</v>
      </c>
      <c r="B26" s="114" t="s">
        <v>615</v>
      </c>
      <c r="C26" s="157">
        <v>1</v>
      </c>
      <c r="D26" s="87"/>
      <c r="E26" s="116" t="s">
        <v>815</v>
      </c>
      <c r="F26" s="145">
        <v>907</v>
      </c>
      <c r="G26" s="100">
        <v>16233</v>
      </c>
      <c r="H26" s="117"/>
      <c r="I26" s="118"/>
      <c r="J26" s="118">
        <v>5000</v>
      </c>
      <c r="K26" s="119">
        <f t="shared" si="0"/>
        <v>21233</v>
      </c>
      <c r="L26" s="174"/>
      <c r="M26" s="121"/>
      <c r="N26" s="121"/>
      <c r="O26" s="121"/>
      <c r="P26" s="98"/>
      <c r="Q26" s="179"/>
      <c r="R26" s="118"/>
      <c r="S26" s="123">
        <f t="shared" si="1"/>
        <v>0</v>
      </c>
      <c r="T26" s="587">
        <f t="shared" si="2"/>
        <v>21233</v>
      </c>
      <c r="U26" s="587"/>
    </row>
    <row r="27" spans="1:21" s="171" customFormat="1" ht="27" customHeight="1" x14ac:dyDescent="0.35">
      <c r="A27" s="157">
        <v>13</v>
      </c>
      <c r="B27" s="114" t="s">
        <v>617</v>
      </c>
      <c r="C27" s="87"/>
      <c r="D27" s="87">
        <v>1</v>
      </c>
      <c r="E27" s="116" t="s">
        <v>815</v>
      </c>
      <c r="F27" s="145">
        <v>1108</v>
      </c>
      <c r="G27" s="100">
        <v>16233</v>
      </c>
      <c r="H27" s="117"/>
      <c r="I27" s="118"/>
      <c r="J27" s="118">
        <v>5000</v>
      </c>
      <c r="K27" s="119">
        <f t="shared" si="0"/>
        <v>21233</v>
      </c>
      <c r="L27" s="174"/>
      <c r="M27" s="121"/>
      <c r="N27" s="121"/>
      <c r="O27" s="121"/>
      <c r="P27" s="98"/>
      <c r="Q27" s="179"/>
      <c r="R27" s="118"/>
      <c r="S27" s="123">
        <f t="shared" si="1"/>
        <v>0</v>
      </c>
      <c r="T27" s="587">
        <f t="shared" si="2"/>
        <v>21233</v>
      </c>
      <c r="U27" s="587"/>
    </row>
    <row r="28" spans="1:21" s="172" customFormat="1" ht="27" customHeight="1" x14ac:dyDescent="0.35">
      <c r="A28" s="157">
        <v>14</v>
      </c>
      <c r="B28" s="130" t="s">
        <v>620</v>
      </c>
      <c r="C28" s="87"/>
      <c r="D28" s="87">
        <v>1</v>
      </c>
      <c r="E28" s="116" t="s">
        <v>799</v>
      </c>
      <c r="F28" s="145">
        <v>151</v>
      </c>
      <c r="G28" s="100">
        <v>23151</v>
      </c>
      <c r="H28" s="124"/>
      <c r="I28" s="125"/>
      <c r="J28" s="118">
        <v>5000</v>
      </c>
      <c r="K28" s="119">
        <f t="shared" si="0"/>
        <v>28151</v>
      </c>
      <c r="L28" s="176"/>
      <c r="M28" s="127"/>
      <c r="N28" s="127"/>
      <c r="O28" s="127"/>
      <c r="P28" s="99"/>
      <c r="Q28" s="177"/>
      <c r="R28" s="125"/>
      <c r="S28" s="129">
        <f t="shared" si="1"/>
        <v>0</v>
      </c>
      <c r="T28" s="592">
        <f t="shared" si="2"/>
        <v>28151</v>
      </c>
      <c r="U28" s="592"/>
    </row>
    <row r="29" spans="1:21" s="171" customFormat="1" ht="27" customHeight="1" x14ac:dyDescent="0.35">
      <c r="A29" s="157">
        <v>15</v>
      </c>
      <c r="B29" s="130" t="s">
        <v>622</v>
      </c>
      <c r="C29" s="87"/>
      <c r="D29" s="87">
        <v>1</v>
      </c>
      <c r="E29" s="116" t="s">
        <v>813</v>
      </c>
      <c r="F29" s="145">
        <v>295</v>
      </c>
      <c r="G29" s="100">
        <v>13009</v>
      </c>
      <c r="H29" s="117"/>
      <c r="I29" s="118"/>
      <c r="J29" s="118">
        <v>5000</v>
      </c>
      <c r="K29" s="119">
        <f t="shared" si="0"/>
        <v>18009</v>
      </c>
      <c r="L29" s="174"/>
      <c r="M29" s="121"/>
      <c r="N29" s="121"/>
      <c r="O29" s="121"/>
      <c r="P29" s="98"/>
      <c r="Q29" s="175"/>
      <c r="R29" s="118"/>
      <c r="S29" s="123">
        <f t="shared" si="1"/>
        <v>0</v>
      </c>
      <c r="T29" s="587">
        <f t="shared" si="2"/>
        <v>18009</v>
      </c>
      <c r="U29" s="587"/>
    </row>
    <row r="30" spans="1:21" s="171" customFormat="1" ht="27" customHeight="1" x14ac:dyDescent="0.35">
      <c r="A30" s="157">
        <v>16</v>
      </c>
      <c r="B30" s="114" t="s">
        <v>623</v>
      </c>
      <c r="C30" s="87"/>
      <c r="D30" s="87">
        <v>1</v>
      </c>
      <c r="E30" s="116" t="s">
        <v>794</v>
      </c>
      <c r="F30" s="145">
        <v>231</v>
      </c>
      <c r="G30" s="100">
        <v>18515</v>
      </c>
      <c r="H30" s="117"/>
      <c r="I30" s="118"/>
      <c r="J30" s="118">
        <v>5000</v>
      </c>
      <c r="K30" s="119">
        <f t="shared" si="0"/>
        <v>23515</v>
      </c>
      <c r="L30" s="174"/>
      <c r="M30" s="121"/>
      <c r="N30" s="121"/>
      <c r="O30" s="121"/>
      <c r="P30" s="98"/>
      <c r="Q30" s="175"/>
      <c r="R30" s="118"/>
      <c r="S30" s="123">
        <f t="shared" si="1"/>
        <v>0</v>
      </c>
      <c r="T30" s="587">
        <f t="shared" si="2"/>
        <v>23515</v>
      </c>
      <c r="U30" s="587"/>
    </row>
    <row r="31" spans="1:21" s="172" customFormat="1" ht="27" customHeight="1" x14ac:dyDescent="0.35">
      <c r="A31" s="157">
        <v>17</v>
      </c>
      <c r="B31" s="114" t="s">
        <v>626</v>
      </c>
      <c r="C31" s="87"/>
      <c r="D31" s="87">
        <v>1</v>
      </c>
      <c r="E31" s="116" t="s">
        <v>794</v>
      </c>
      <c r="F31" s="145">
        <v>44</v>
      </c>
      <c r="G31" s="100">
        <v>18515</v>
      </c>
      <c r="H31" s="124"/>
      <c r="I31" s="125"/>
      <c r="J31" s="118">
        <v>5000</v>
      </c>
      <c r="K31" s="119">
        <f t="shared" si="0"/>
        <v>23515</v>
      </c>
      <c r="L31" s="176"/>
      <c r="M31" s="127"/>
      <c r="N31" s="127"/>
      <c r="O31" s="127"/>
      <c r="P31" s="99"/>
      <c r="Q31" s="177"/>
      <c r="R31" s="125"/>
      <c r="S31" s="129">
        <f t="shared" si="1"/>
        <v>0</v>
      </c>
      <c r="T31" s="592">
        <f t="shared" si="2"/>
        <v>23515</v>
      </c>
      <c r="U31" s="592"/>
    </row>
    <row r="32" spans="1:21" s="172" customFormat="1" ht="27" customHeight="1" x14ac:dyDescent="0.35">
      <c r="A32" s="157">
        <v>18</v>
      </c>
      <c r="B32" s="114" t="s">
        <v>627</v>
      </c>
      <c r="C32" s="87"/>
      <c r="D32" s="87">
        <v>1</v>
      </c>
      <c r="E32" s="116" t="s">
        <v>816</v>
      </c>
      <c r="F32" s="145">
        <v>120</v>
      </c>
      <c r="G32" s="100">
        <v>12811</v>
      </c>
      <c r="H32" s="124"/>
      <c r="I32" s="125"/>
      <c r="J32" s="118">
        <v>5000</v>
      </c>
      <c r="K32" s="119">
        <f t="shared" si="0"/>
        <v>17811</v>
      </c>
      <c r="L32" s="176"/>
      <c r="M32" s="127"/>
      <c r="N32" s="127"/>
      <c r="O32" s="127"/>
      <c r="P32" s="99"/>
      <c r="Q32" s="177"/>
      <c r="R32" s="125"/>
      <c r="S32" s="129">
        <f t="shared" si="1"/>
        <v>0</v>
      </c>
      <c r="T32" s="592">
        <f t="shared" si="2"/>
        <v>17811</v>
      </c>
      <c r="U32" s="592"/>
    </row>
    <row r="33" spans="1:22" s="172" customFormat="1" ht="27" customHeight="1" x14ac:dyDescent="0.35">
      <c r="A33" s="157">
        <v>19</v>
      </c>
      <c r="B33" s="130" t="s">
        <v>628</v>
      </c>
      <c r="C33" s="87">
        <v>1</v>
      </c>
      <c r="D33" s="87"/>
      <c r="E33" s="116" t="s">
        <v>815</v>
      </c>
      <c r="F33" s="145">
        <v>864</v>
      </c>
      <c r="G33" s="100">
        <v>16109</v>
      </c>
      <c r="H33" s="124"/>
      <c r="I33" s="125"/>
      <c r="J33" s="118">
        <v>5000</v>
      </c>
      <c r="K33" s="119">
        <f t="shared" si="0"/>
        <v>21109</v>
      </c>
      <c r="L33" s="176"/>
      <c r="M33" s="127"/>
      <c r="N33" s="127"/>
      <c r="O33" s="127"/>
      <c r="P33" s="99"/>
      <c r="Q33" s="177"/>
      <c r="R33" s="125"/>
      <c r="S33" s="129">
        <f t="shared" si="1"/>
        <v>0</v>
      </c>
      <c r="T33" s="592">
        <f t="shared" si="2"/>
        <v>21109</v>
      </c>
      <c r="U33" s="592"/>
    </row>
    <row r="34" spans="1:22" s="310" customFormat="1" ht="27" customHeight="1" x14ac:dyDescent="0.35">
      <c r="A34" s="157">
        <v>20</v>
      </c>
      <c r="B34" s="343" t="s">
        <v>491</v>
      </c>
      <c r="C34" s="299"/>
      <c r="D34" s="299">
        <v>1</v>
      </c>
      <c r="E34" s="300" t="s">
        <v>667</v>
      </c>
      <c r="F34" s="301">
        <v>30</v>
      </c>
      <c r="G34" s="101">
        <v>40683</v>
      </c>
      <c r="H34" s="302"/>
      <c r="I34" s="303"/>
      <c r="J34" s="118">
        <v>5000</v>
      </c>
      <c r="K34" s="119">
        <f t="shared" si="0"/>
        <v>45683</v>
      </c>
      <c r="L34" s="305"/>
      <c r="M34" s="306"/>
      <c r="N34" s="306"/>
      <c r="O34" s="306"/>
      <c r="P34" s="307"/>
      <c r="Q34" s="346"/>
      <c r="R34" s="303"/>
      <c r="S34" s="309">
        <f>SUM(P34:P34,R34:R34)</f>
        <v>0</v>
      </c>
      <c r="T34" s="706">
        <f>K34-S34</f>
        <v>45683</v>
      </c>
      <c r="U34" s="706"/>
    </row>
    <row r="35" spans="1:22" s="172" customFormat="1" ht="27" customHeight="1" x14ac:dyDescent="0.35">
      <c r="A35" s="157">
        <v>21</v>
      </c>
      <c r="B35" s="114" t="s">
        <v>631</v>
      </c>
      <c r="C35" s="87">
        <v>1</v>
      </c>
      <c r="D35" s="87"/>
      <c r="E35" s="116" t="s">
        <v>815</v>
      </c>
      <c r="F35" s="145">
        <v>575</v>
      </c>
      <c r="G35" s="100">
        <v>16233</v>
      </c>
      <c r="H35" s="124"/>
      <c r="I35" s="125"/>
      <c r="J35" s="118">
        <v>5000</v>
      </c>
      <c r="K35" s="119">
        <f t="shared" si="0"/>
        <v>21233</v>
      </c>
      <c r="L35" s="176"/>
      <c r="M35" s="127"/>
      <c r="N35" s="127"/>
      <c r="O35" s="127"/>
      <c r="P35" s="99"/>
      <c r="Q35" s="177"/>
      <c r="R35" s="125"/>
      <c r="S35" s="129">
        <f t="shared" si="1"/>
        <v>0</v>
      </c>
      <c r="T35" s="592">
        <f t="shared" si="2"/>
        <v>21233</v>
      </c>
      <c r="U35" s="592"/>
    </row>
    <row r="36" spans="1:22" s="172" customFormat="1" ht="27" customHeight="1" x14ac:dyDescent="0.35">
      <c r="A36" s="157">
        <v>22</v>
      </c>
      <c r="B36" s="130" t="s">
        <v>633</v>
      </c>
      <c r="C36" s="87"/>
      <c r="D36" s="87">
        <v>1</v>
      </c>
      <c r="E36" s="116" t="s">
        <v>794</v>
      </c>
      <c r="F36" s="145">
        <v>127</v>
      </c>
      <c r="G36" s="100">
        <v>18362</v>
      </c>
      <c r="H36" s="124"/>
      <c r="I36" s="125"/>
      <c r="J36" s="118">
        <v>5000</v>
      </c>
      <c r="K36" s="119">
        <f t="shared" si="0"/>
        <v>23362</v>
      </c>
      <c r="L36" s="176"/>
      <c r="M36" s="127"/>
      <c r="N36" s="127"/>
      <c r="O36" s="127"/>
      <c r="P36" s="99"/>
      <c r="Q36" s="177"/>
      <c r="R36" s="125"/>
      <c r="S36" s="129">
        <f t="shared" si="1"/>
        <v>0</v>
      </c>
      <c r="T36" s="592">
        <f t="shared" si="2"/>
        <v>23362</v>
      </c>
      <c r="U36" s="592"/>
    </row>
    <row r="37" spans="1:22" s="171" customFormat="1" ht="27" customHeight="1" x14ac:dyDescent="0.35">
      <c r="A37" s="157">
        <v>23</v>
      </c>
      <c r="B37" s="130" t="s">
        <v>634</v>
      </c>
      <c r="C37" s="87">
        <v>1</v>
      </c>
      <c r="D37" s="87"/>
      <c r="E37" s="116" t="s">
        <v>813</v>
      </c>
      <c r="F37" s="145">
        <v>538</v>
      </c>
      <c r="G37" s="100">
        <v>12909</v>
      </c>
      <c r="H37" s="117"/>
      <c r="I37" s="118"/>
      <c r="J37" s="118">
        <v>5000</v>
      </c>
      <c r="K37" s="119">
        <f t="shared" si="0"/>
        <v>17909</v>
      </c>
      <c r="L37" s="174"/>
      <c r="M37" s="121"/>
      <c r="N37" s="121"/>
      <c r="O37" s="121"/>
      <c r="P37" s="98"/>
      <c r="Q37" s="179"/>
      <c r="R37" s="118"/>
      <c r="S37" s="123">
        <f t="shared" si="1"/>
        <v>0</v>
      </c>
      <c r="T37" s="587">
        <f t="shared" si="2"/>
        <v>17909</v>
      </c>
      <c r="U37" s="587"/>
    </row>
    <row r="38" spans="1:22" s="171" customFormat="1" ht="27" customHeight="1" x14ac:dyDescent="0.35">
      <c r="A38" s="157">
        <v>24</v>
      </c>
      <c r="B38" s="114" t="s">
        <v>638</v>
      </c>
      <c r="C38" s="87">
        <v>1</v>
      </c>
      <c r="D38" s="87"/>
      <c r="E38" s="116" t="s">
        <v>815</v>
      </c>
      <c r="F38" s="145">
        <v>1109</v>
      </c>
      <c r="G38" s="100">
        <v>16233</v>
      </c>
      <c r="H38" s="117"/>
      <c r="I38" s="118"/>
      <c r="J38" s="118">
        <v>5000</v>
      </c>
      <c r="K38" s="119">
        <f t="shared" si="0"/>
        <v>21233</v>
      </c>
      <c r="L38" s="174"/>
      <c r="M38" s="121"/>
      <c r="N38" s="121"/>
      <c r="O38" s="121"/>
      <c r="P38" s="98"/>
      <c r="Q38" s="175"/>
      <c r="R38" s="118"/>
      <c r="S38" s="123">
        <f t="shared" si="1"/>
        <v>0</v>
      </c>
      <c r="T38" s="587">
        <f t="shared" si="2"/>
        <v>21233</v>
      </c>
      <c r="U38" s="587"/>
    </row>
    <row r="39" spans="1:22" s="171" customFormat="1" ht="27" customHeight="1" x14ac:dyDescent="0.35">
      <c r="A39" s="157">
        <v>25</v>
      </c>
      <c r="B39" s="130" t="s">
        <v>639</v>
      </c>
      <c r="C39" s="87"/>
      <c r="D39" s="87">
        <v>1</v>
      </c>
      <c r="E39" s="116" t="s">
        <v>813</v>
      </c>
      <c r="F39" s="145">
        <v>67</v>
      </c>
      <c r="G39" s="100">
        <v>13109</v>
      </c>
      <c r="H39" s="117"/>
      <c r="I39" s="118"/>
      <c r="J39" s="118">
        <v>5000</v>
      </c>
      <c r="K39" s="119">
        <f t="shared" si="0"/>
        <v>18109</v>
      </c>
      <c r="L39" s="174"/>
      <c r="M39" s="121"/>
      <c r="N39" s="121"/>
      <c r="O39" s="121"/>
      <c r="P39" s="98"/>
      <c r="Q39" s="175"/>
      <c r="R39" s="118"/>
      <c r="S39" s="123">
        <f t="shared" si="1"/>
        <v>0</v>
      </c>
      <c r="T39" s="587">
        <f t="shared" si="2"/>
        <v>18109</v>
      </c>
      <c r="U39" s="587"/>
    </row>
    <row r="40" spans="1:22" s="171" customFormat="1" ht="27" customHeight="1" x14ac:dyDescent="0.35">
      <c r="A40" s="157">
        <v>26</v>
      </c>
      <c r="B40" s="114" t="s">
        <v>640</v>
      </c>
      <c r="C40" s="87"/>
      <c r="D40" s="87">
        <v>1</v>
      </c>
      <c r="E40" s="116" t="s">
        <v>794</v>
      </c>
      <c r="F40" s="145">
        <v>388</v>
      </c>
      <c r="G40" s="100">
        <v>18362</v>
      </c>
      <c r="H40" s="117"/>
      <c r="I40" s="118"/>
      <c r="J40" s="118">
        <v>5000</v>
      </c>
      <c r="K40" s="119">
        <f t="shared" si="0"/>
        <v>23362</v>
      </c>
      <c r="L40" s="174"/>
      <c r="M40" s="121"/>
      <c r="N40" s="121"/>
      <c r="O40" s="121"/>
      <c r="P40" s="98"/>
      <c r="Q40" s="175"/>
      <c r="R40" s="118"/>
      <c r="S40" s="123">
        <f t="shared" si="1"/>
        <v>0</v>
      </c>
      <c r="T40" s="587">
        <f t="shared" si="2"/>
        <v>23362</v>
      </c>
      <c r="U40" s="587"/>
    </row>
    <row r="41" spans="1:22" s="1" customFormat="1" ht="9" customHeight="1" x14ac:dyDescent="0.3">
      <c r="A41" s="10"/>
      <c r="B41" s="41"/>
      <c r="C41" s="42"/>
      <c r="D41" s="42"/>
      <c r="E41" s="41"/>
      <c r="F41" s="42"/>
      <c r="G41" s="43"/>
      <c r="H41" s="44"/>
      <c r="I41" s="43"/>
      <c r="J41" s="43"/>
      <c r="K41" s="43"/>
      <c r="L41" s="6"/>
      <c r="N41" s="45"/>
      <c r="O41" s="45"/>
      <c r="P41" s="43"/>
      <c r="Q41" s="6"/>
      <c r="R41" s="46"/>
      <c r="S41" s="47"/>
      <c r="T41" s="593"/>
      <c r="U41" s="593"/>
      <c r="V41" s="6"/>
    </row>
    <row r="42" spans="1:22" s="1" customFormat="1" ht="24" customHeight="1" thickBot="1" x14ac:dyDescent="0.35">
      <c r="A42" s="10"/>
      <c r="B42" s="41"/>
      <c r="C42" s="48">
        <f>SUM(C15:C41)</f>
        <v>10</v>
      </c>
      <c r="D42" s="48">
        <f>SUM(D15:D41)</f>
        <v>16</v>
      </c>
      <c r="E42" s="41"/>
      <c r="F42" s="134" t="s">
        <v>35</v>
      </c>
      <c r="G42" s="92">
        <f t="shared" ref="G42:I42" si="6">SUM(G15:G41)</f>
        <v>448582</v>
      </c>
      <c r="H42" s="92">
        <f t="shared" si="6"/>
        <v>0</v>
      </c>
      <c r="I42" s="92">
        <f t="shared" si="6"/>
        <v>0</v>
      </c>
      <c r="J42" s="78">
        <f>SUM(J15:J41)</f>
        <v>130000</v>
      </c>
      <c r="K42" s="92">
        <f t="shared" ref="K42:S42" si="7">SUM(K15:K41)</f>
        <v>578582</v>
      </c>
      <c r="L42" s="92">
        <f t="shared" si="7"/>
        <v>0</v>
      </c>
      <c r="M42" s="92">
        <f t="shared" si="7"/>
        <v>0</v>
      </c>
      <c r="N42" s="92">
        <f t="shared" si="7"/>
        <v>0</v>
      </c>
      <c r="O42" s="92">
        <f t="shared" si="7"/>
        <v>0</v>
      </c>
      <c r="P42" s="92">
        <f t="shared" si="7"/>
        <v>0</v>
      </c>
      <c r="Q42" s="92">
        <f t="shared" si="7"/>
        <v>0</v>
      </c>
      <c r="R42" s="92">
        <f t="shared" si="7"/>
        <v>0</v>
      </c>
      <c r="S42" s="92">
        <f t="shared" si="7"/>
        <v>0</v>
      </c>
      <c r="T42" s="594">
        <f>SUM(T15:U41)</f>
        <v>578582</v>
      </c>
      <c r="U42" s="594"/>
      <c r="V42" s="6"/>
    </row>
    <row r="43" spans="1:22" s="51" customFormat="1" ht="18.75" customHeight="1" thickTop="1" thickBot="1" x14ac:dyDescent="0.35">
      <c r="A43" s="22"/>
      <c r="B43" s="23"/>
      <c r="C43" s="23"/>
      <c r="D43" s="23"/>
      <c r="E43" s="23"/>
      <c r="F43" s="23"/>
      <c r="G43" s="49"/>
      <c r="H43" s="49"/>
      <c r="I43" s="49"/>
      <c r="J43" s="49"/>
      <c r="K43" s="49"/>
      <c r="L43" s="49"/>
      <c r="M43" s="50"/>
      <c r="N43" s="50"/>
      <c r="O43" s="50"/>
      <c r="P43" s="49"/>
      <c r="Q43" s="49"/>
      <c r="R43" s="49"/>
      <c r="S43" s="49"/>
      <c r="T43" s="49"/>
      <c r="U43" s="49"/>
      <c r="V43" s="23"/>
    </row>
    <row r="44" spans="1:22" s="1" customFormat="1" ht="20.25" customHeight="1" thickBot="1" x14ac:dyDescent="0.35">
      <c r="A44" s="9" t="s">
        <v>9</v>
      </c>
      <c r="B44" s="17" t="s">
        <v>17</v>
      </c>
      <c r="C44" s="17"/>
      <c r="D44" s="17"/>
      <c r="E44" s="6"/>
      <c r="F44" s="6"/>
      <c r="G44" s="9" t="s">
        <v>11</v>
      </c>
      <c r="H44" s="7" t="s">
        <v>27</v>
      </c>
      <c r="I44" s="7" t="s">
        <v>63</v>
      </c>
      <c r="K44" s="6"/>
      <c r="L44" s="6"/>
      <c r="M44" s="6"/>
      <c r="N44" s="6"/>
      <c r="O44" s="6"/>
      <c r="P44" s="6"/>
      <c r="Q44" s="9" t="s">
        <v>10</v>
      </c>
      <c r="R44" s="595" t="s">
        <v>68</v>
      </c>
      <c r="S44" s="595"/>
      <c r="T44" s="595"/>
      <c r="U44" s="595"/>
      <c r="V44" s="14"/>
    </row>
    <row r="45" spans="1:22" s="1" customFormat="1" ht="20.25" customHeight="1" x14ac:dyDescent="0.3">
      <c r="A45" s="77"/>
      <c r="B45" s="17"/>
      <c r="C45" s="17"/>
      <c r="D45" s="17"/>
      <c r="E45" s="6"/>
      <c r="F45" s="6"/>
      <c r="G45" s="77"/>
      <c r="H45" s="7"/>
      <c r="K45" s="6"/>
      <c r="L45" s="6"/>
      <c r="M45" s="6"/>
      <c r="N45" s="6"/>
      <c r="O45" s="6"/>
      <c r="P45" s="6"/>
      <c r="Q45" s="77"/>
      <c r="R45" s="75"/>
      <c r="S45" s="75"/>
      <c r="T45" s="75"/>
      <c r="U45" s="75"/>
      <c r="V45" s="14"/>
    </row>
    <row r="46" spans="1:22" s="1" customFormat="1" ht="20.25" customHeight="1" x14ac:dyDescent="0.3">
      <c r="A46" s="596" t="s">
        <v>71</v>
      </c>
      <c r="B46" s="596"/>
      <c r="C46" s="30"/>
      <c r="D46" s="30"/>
      <c r="E46" s="55"/>
      <c r="F46" s="7"/>
      <c r="G46" s="596" t="s">
        <v>45</v>
      </c>
      <c r="H46" s="596"/>
      <c r="I46" s="596"/>
      <c r="J46" s="596"/>
      <c r="K46" s="7"/>
      <c r="L46" s="55"/>
      <c r="M46" s="7"/>
      <c r="N46" s="7"/>
      <c r="O46" s="7"/>
      <c r="P46" s="7"/>
      <c r="Q46" s="596" t="s">
        <v>39</v>
      </c>
      <c r="R46" s="596"/>
      <c r="S46" s="596"/>
      <c r="T46" s="7"/>
      <c r="U46" s="55"/>
      <c r="V46" s="6"/>
    </row>
    <row r="47" spans="1:22" s="1" customFormat="1" ht="20.25" customHeight="1" x14ac:dyDescent="0.3">
      <c r="A47" s="597" t="s">
        <v>37</v>
      </c>
      <c r="B47" s="597"/>
      <c r="C47" s="75"/>
      <c r="D47" s="75"/>
      <c r="E47" s="31" t="s">
        <v>16</v>
      </c>
      <c r="F47" s="31"/>
      <c r="G47" s="597" t="s">
        <v>38</v>
      </c>
      <c r="H47" s="597"/>
      <c r="I47" s="597"/>
      <c r="J47" s="597"/>
      <c r="L47" s="31" t="s">
        <v>16</v>
      </c>
      <c r="M47" s="31"/>
      <c r="N47" s="31"/>
      <c r="O47" s="31"/>
      <c r="P47" s="8"/>
      <c r="Q47" s="598" t="s">
        <v>40</v>
      </c>
      <c r="R47" s="598"/>
      <c r="S47" s="598"/>
      <c r="T47" s="16"/>
      <c r="U47" s="31" t="s">
        <v>16</v>
      </c>
      <c r="V47" s="16"/>
    </row>
    <row r="48" spans="1:22" s="1" customFormat="1" ht="20.25" customHeight="1" x14ac:dyDescent="0.3">
      <c r="A48" s="597" t="s">
        <v>18</v>
      </c>
      <c r="B48" s="597"/>
      <c r="C48" s="75"/>
      <c r="D48" s="75"/>
      <c r="F48" s="8"/>
      <c r="G48" s="599" t="s">
        <v>19</v>
      </c>
      <c r="H48" s="599"/>
      <c r="I48" s="599"/>
      <c r="J48" s="599"/>
      <c r="Q48" s="598" t="s">
        <v>28</v>
      </c>
      <c r="R48" s="598"/>
      <c r="S48" s="598"/>
      <c r="T48" s="16"/>
      <c r="U48" s="16"/>
      <c r="V48" s="16"/>
    </row>
    <row r="49" spans="1:23" s="1" customFormat="1" ht="20.25" customHeight="1" thickBot="1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T49" s="7"/>
      <c r="U49" s="6"/>
      <c r="V49" s="6"/>
      <c r="W49" s="600"/>
    </row>
    <row r="50" spans="1:23" s="1" customFormat="1" ht="18.75" customHeight="1" thickBot="1" x14ac:dyDescent="0.35">
      <c r="A50" s="9" t="s">
        <v>12</v>
      </c>
      <c r="B50" s="601" t="s">
        <v>29</v>
      </c>
      <c r="C50" s="601"/>
      <c r="D50" s="601"/>
      <c r="E50" s="601"/>
      <c r="F50" s="601"/>
      <c r="G50" s="9" t="s">
        <v>14</v>
      </c>
      <c r="H50" s="602" t="s">
        <v>67</v>
      </c>
      <c r="I50" s="602"/>
      <c r="J50" s="602"/>
      <c r="K50" s="602"/>
      <c r="L50" s="602"/>
      <c r="M50" s="79"/>
      <c r="N50" s="79"/>
      <c r="O50" s="79"/>
      <c r="Q50" s="9" t="s">
        <v>25</v>
      </c>
      <c r="T50" s="15"/>
      <c r="V50" s="6"/>
      <c r="W50" s="600"/>
    </row>
    <row r="51" spans="1:23" s="1" customFormat="1" ht="18.75" customHeight="1" x14ac:dyDescent="0.3">
      <c r="A51" s="6" t="s">
        <v>13</v>
      </c>
      <c r="B51" s="14"/>
      <c r="C51" s="14"/>
      <c r="D51" s="14"/>
      <c r="E51" s="14"/>
      <c r="F51" s="14"/>
      <c r="G51" s="14"/>
      <c r="H51" s="602"/>
      <c r="I51" s="602"/>
      <c r="J51" s="602"/>
      <c r="K51" s="602"/>
      <c r="L51" s="602"/>
      <c r="M51" s="79"/>
      <c r="N51" s="79"/>
      <c r="O51" s="79"/>
      <c r="T51" s="15"/>
      <c r="W51" s="600"/>
    </row>
    <row r="52" spans="1:23" s="1" customFormat="1" ht="15" customHeight="1" x14ac:dyDescent="0.3">
      <c r="A52" s="6"/>
      <c r="B52" s="7" t="s">
        <v>15</v>
      </c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S52" s="7" t="s">
        <v>22</v>
      </c>
      <c r="W52" s="600"/>
    </row>
    <row r="53" spans="1:23" s="1" customFormat="1" ht="16.5" customHeight="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S53" s="6" t="s">
        <v>23</v>
      </c>
      <c r="W53" s="600"/>
    </row>
    <row r="54" spans="1:23" s="1" customFormat="1" ht="15" customHeight="1" x14ac:dyDescent="0.3">
      <c r="A54" s="596" t="s">
        <v>41</v>
      </c>
      <c r="B54" s="596"/>
      <c r="C54" s="30"/>
      <c r="D54" s="30"/>
      <c r="E54" s="55"/>
      <c r="F54" s="7"/>
      <c r="G54" s="55"/>
      <c r="H54" s="55"/>
      <c r="I54" s="55"/>
      <c r="J54" s="13"/>
      <c r="L54" s="13"/>
      <c r="P54" s="7"/>
      <c r="Q54" s="7"/>
      <c r="R54" s="7"/>
      <c r="S54" s="7"/>
      <c r="V54" s="7"/>
      <c r="W54" s="600"/>
    </row>
    <row r="55" spans="1:23" s="1" customFormat="1" ht="15" customHeight="1" x14ac:dyDescent="0.3">
      <c r="A55" s="598" t="s">
        <v>42</v>
      </c>
      <c r="B55" s="598"/>
      <c r="C55" s="76"/>
      <c r="D55" s="76"/>
      <c r="E55" s="31" t="s">
        <v>16</v>
      </c>
      <c r="F55" s="31"/>
      <c r="G55" s="597" t="s">
        <v>20</v>
      </c>
      <c r="H55" s="597"/>
      <c r="I55" s="597"/>
      <c r="J55" s="597"/>
      <c r="L55" s="31" t="s">
        <v>16</v>
      </c>
      <c r="M55" s="31"/>
      <c r="N55" s="31"/>
      <c r="O55" s="31"/>
      <c r="P55" s="7"/>
      <c r="Q55" s="7"/>
      <c r="R55" s="7"/>
      <c r="V55" s="6"/>
      <c r="W55" s="4"/>
    </row>
    <row r="56" spans="1:23" s="1" customFormat="1" ht="15" customHeight="1" x14ac:dyDescent="0.3">
      <c r="A56" s="598" t="s">
        <v>30</v>
      </c>
      <c r="B56" s="598"/>
      <c r="C56" s="76"/>
      <c r="D56" s="76"/>
      <c r="E56" s="16"/>
      <c r="F56" s="7"/>
      <c r="G56" s="597" t="s">
        <v>21</v>
      </c>
      <c r="H56" s="597"/>
      <c r="I56" s="597"/>
      <c r="J56" s="597"/>
      <c r="P56" s="14"/>
      <c r="Q56" s="14"/>
      <c r="R56" s="14"/>
      <c r="S56" s="14"/>
      <c r="T56" s="7"/>
      <c r="U56" s="6"/>
      <c r="V56" s="6"/>
    </row>
    <row r="57" spans="1:23" x14ac:dyDescent="0.3">
      <c r="B57" s="5"/>
      <c r="C57" s="5"/>
      <c r="D57" s="5"/>
    </row>
    <row r="58" spans="1:23" ht="25.5" customHeight="1" x14ac:dyDescent="0.3">
      <c r="B58" s="83">
        <v>44403</v>
      </c>
    </row>
    <row r="59" spans="1:23" ht="25.5" customHeight="1" x14ac:dyDescent="0.3">
      <c r="B59" s="83">
        <v>44491</v>
      </c>
    </row>
    <row r="60" spans="1:23" s="40" customFormat="1" ht="27" customHeight="1" x14ac:dyDescent="0.35">
      <c r="A60" s="62"/>
      <c r="B60" s="85"/>
      <c r="C60" s="86"/>
      <c r="D60" s="86"/>
      <c r="E60" s="33"/>
      <c r="F60" s="32"/>
      <c r="G60" s="34"/>
      <c r="H60" s="35"/>
      <c r="I60" s="34"/>
      <c r="J60" s="34"/>
      <c r="K60" s="64"/>
      <c r="L60" s="36"/>
      <c r="M60" s="37"/>
      <c r="N60" s="37"/>
      <c r="O60" s="37"/>
      <c r="P60" s="38"/>
      <c r="Q60" s="21"/>
      <c r="R60" s="34"/>
      <c r="S60" s="39"/>
      <c r="T60" s="73"/>
      <c r="U60" s="73"/>
    </row>
    <row r="61" spans="1:23" s="68" customFormat="1" ht="25.5" customHeight="1" x14ac:dyDescent="0.35">
      <c r="A61" s="62"/>
      <c r="B61" s="83">
        <v>44419</v>
      </c>
      <c r="C61" s="86"/>
      <c r="D61" s="86"/>
      <c r="E61" s="63"/>
      <c r="F61" s="62"/>
      <c r="G61" s="60"/>
      <c r="H61" s="71"/>
      <c r="I61" s="60"/>
      <c r="J61" s="60"/>
      <c r="K61" s="64"/>
      <c r="L61" s="65"/>
      <c r="M61" s="66"/>
      <c r="N61" s="66"/>
      <c r="O61" s="66"/>
      <c r="P61" s="67"/>
      <c r="Q61" s="72"/>
      <c r="R61" s="60"/>
      <c r="S61" s="69"/>
      <c r="T61" s="74"/>
      <c r="U61" s="74"/>
    </row>
    <row r="62" spans="1:23" s="68" customFormat="1" ht="25.5" customHeight="1" x14ac:dyDescent="0.35">
      <c r="A62" s="62"/>
      <c r="B62" s="83">
        <v>44484</v>
      </c>
      <c r="C62" s="86"/>
      <c r="D62" s="86"/>
      <c r="E62" s="63"/>
      <c r="F62" s="62"/>
      <c r="G62" s="60"/>
      <c r="H62" s="71"/>
      <c r="I62" s="60"/>
      <c r="J62" s="60"/>
      <c r="K62" s="64"/>
      <c r="L62" s="65"/>
      <c r="M62" s="66"/>
      <c r="N62" s="66"/>
      <c r="O62" s="66"/>
      <c r="P62" s="67"/>
      <c r="Q62" s="61"/>
      <c r="R62" s="60"/>
      <c r="S62" s="69"/>
      <c r="T62" s="74"/>
      <c r="U62" s="74"/>
    </row>
    <row r="63" spans="1:23" s="68" customFormat="1" ht="27" customHeight="1" x14ac:dyDescent="0.35">
      <c r="A63" s="62"/>
      <c r="B63" s="85"/>
      <c r="C63" s="86"/>
      <c r="D63" s="86"/>
      <c r="E63" s="63"/>
      <c r="F63" s="62"/>
      <c r="G63" s="60"/>
      <c r="H63" s="71"/>
      <c r="I63" s="60"/>
      <c r="J63" s="60"/>
      <c r="K63" s="64"/>
      <c r="L63" s="65"/>
      <c r="M63" s="66"/>
      <c r="N63" s="66"/>
      <c r="O63" s="66"/>
      <c r="P63" s="67"/>
      <c r="Q63" s="61"/>
      <c r="R63" s="60"/>
      <c r="S63" s="69"/>
      <c r="T63" s="627"/>
      <c r="U63" s="627"/>
    </row>
  </sheetData>
  <mergeCells count="71">
    <mergeCell ref="A56:B56"/>
    <mergeCell ref="G56:J56"/>
    <mergeCell ref="T63:U63"/>
    <mergeCell ref="T16:U16"/>
    <mergeCell ref="T15:U15"/>
    <mergeCell ref="A47:B47"/>
    <mergeCell ref="G47:J47"/>
    <mergeCell ref="Q47:S47"/>
    <mergeCell ref="A48:B48"/>
    <mergeCell ref="G48:J48"/>
    <mergeCell ref="Q48:S48"/>
    <mergeCell ref="T41:U41"/>
    <mergeCell ref="T42:U42"/>
    <mergeCell ref="R44:U44"/>
    <mergeCell ref="A46:B46"/>
    <mergeCell ref="G46:J46"/>
    <mergeCell ref="W49:W54"/>
    <mergeCell ref="B50:F50"/>
    <mergeCell ref="H50:L51"/>
    <mergeCell ref="A54:B54"/>
    <mergeCell ref="A55:B55"/>
    <mergeCell ref="G55:J55"/>
    <mergeCell ref="Q46:S46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35:U35"/>
    <mergeCell ref="T34:U34"/>
    <mergeCell ref="T26:U26"/>
    <mergeCell ref="T27:U27"/>
    <mergeCell ref="T28:U28"/>
    <mergeCell ref="T29:U29"/>
    <mergeCell ref="T21:U21"/>
    <mergeCell ref="T22:U22"/>
    <mergeCell ref="T23:U23"/>
    <mergeCell ref="T25:U25"/>
    <mergeCell ref="T24:U24"/>
    <mergeCell ref="T17:U17"/>
    <mergeCell ref="T18:U18"/>
    <mergeCell ref="T19:U19"/>
    <mergeCell ref="Q13:Q14"/>
    <mergeCell ref="S13:S14"/>
    <mergeCell ref="V12:V14"/>
    <mergeCell ref="G13:G14"/>
    <mergeCell ref="H13:H14"/>
    <mergeCell ref="I13:I14"/>
    <mergeCell ref="J13:J14"/>
    <mergeCell ref="K13:K14"/>
    <mergeCell ref="L13:L14"/>
    <mergeCell ref="T20:U20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9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44"/>
  <sheetViews>
    <sheetView view="pageBreakPreview" zoomScale="85" zoomScaleNormal="85" zoomScaleSheetLayoutView="85" workbookViewId="0">
      <pane xSplit="2" topLeftCell="T1" activePane="topRight" state="frozen"/>
      <selection pane="topRight" activeCell="G23" sqref="G23:J23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646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4" customFormat="1" ht="27" customHeight="1" x14ac:dyDescent="0.3">
      <c r="A15" s="95">
        <v>1</v>
      </c>
      <c r="B15" s="130" t="s">
        <v>595</v>
      </c>
      <c r="C15" s="144">
        <v>1</v>
      </c>
      <c r="D15" s="144"/>
      <c r="E15" s="133" t="s">
        <v>819</v>
      </c>
      <c r="F15" s="94">
        <v>210</v>
      </c>
      <c r="G15" s="141">
        <v>12158</v>
      </c>
      <c r="H15" s="117"/>
      <c r="I15" s="118"/>
      <c r="J15" s="118">
        <v>5000</v>
      </c>
      <c r="K15" s="119">
        <f>G15+J15</f>
        <v>17158</v>
      </c>
      <c r="L15" s="120"/>
      <c r="M15" s="121"/>
      <c r="N15" s="121"/>
      <c r="O15" s="121"/>
      <c r="P15" s="98"/>
      <c r="Q15" s="131"/>
      <c r="R15" s="118"/>
      <c r="S15" s="163">
        <f t="shared" ref="S15:S21" si="0">SUM(P15:P15,R15:R15)</f>
        <v>0</v>
      </c>
      <c r="T15" s="720">
        <f t="shared" ref="T15:T21" si="1">K15-S15</f>
        <v>17158</v>
      </c>
      <c r="U15" s="720"/>
    </row>
    <row r="16" spans="1:23" s="164" customFormat="1" ht="27" customHeight="1" x14ac:dyDescent="0.3">
      <c r="A16" s="95">
        <v>2</v>
      </c>
      <c r="B16" s="130" t="s">
        <v>603</v>
      </c>
      <c r="C16" s="144"/>
      <c r="D16" s="144">
        <v>1</v>
      </c>
      <c r="E16" s="133" t="s">
        <v>789</v>
      </c>
      <c r="F16" s="94">
        <v>292</v>
      </c>
      <c r="G16" s="141">
        <v>17098</v>
      </c>
      <c r="H16" s="117"/>
      <c r="I16" s="118"/>
      <c r="J16" s="118">
        <v>5000</v>
      </c>
      <c r="K16" s="119">
        <f t="shared" ref="K16:K21" si="2">G16+J16</f>
        <v>22098</v>
      </c>
      <c r="L16" s="120"/>
      <c r="M16" s="121"/>
      <c r="N16" s="121"/>
      <c r="O16" s="121"/>
      <c r="P16" s="98"/>
      <c r="Q16" s="131"/>
      <c r="R16" s="118"/>
      <c r="S16" s="163">
        <f t="shared" si="0"/>
        <v>0</v>
      </c>
      <c r="T16" s="720">
        <f t="shared" si="1"/>
        <v>22098</v>
      </c>
      <c r="U16" s="720"/>
    </row>
    <row r="17" spans="1:23" s="166" customFormat="1" ht="27" customHeight="1" x14ac:dyDescent="0.3">
      <c r="A17" s="95">
        <v>3</v>
      </c>
      <c r="B17" s="130" t="s">
        <v>612</v>
      </c>
      <c r="C17" s="144">
        <v>1</v>
      </c>
      <c r="D17" s="144"/>
      <c r="E17" s="133" t="s">
        <v>819</v>
      </c>
      <c r="F17" s="94">
        <v>425</v>
      </c>
      <c r="G17" s="142">
        <v>12158</v>
      </c>
      <c r="H17" s="124"/>
      <c r="I17" s="125"/>
      <c r="J17" s="118">
        <v>5000</v>
      </c>
      <c r="K17" s="119">
        <f t="shared" si="2"/>
        <v>17158</v>
      </c>
      <c r="L17" s="126"/>
      <c r="M17" s="127"/>
      <c r="N17" s="127"/>
      <c r="O17" s="127"/>
      <c r="P17" s="99"/>
      <c r="Q17" s="128"/>
      <c r="R17" s="125"/>
      <c r="S17" s="165">
        <f t="shared" si="0"/>
        <v>0</v>
      </c>
      <c r="T17" s="728">
        <f t="shared" si="1"/>
        <v>17158</v>
      </c>
      <c r="U17" s="728"/>
    </row>
    <row r="18" spans="1:23" s="164" customFormat="1" ht="27" customHeight="1" x14ac:dyDescent="0.3">
      <c r="A18" s="95">
        <v>4</v>
      </c>
      <c r="B18" s="114" t="s">
        <v>619</v>
      </c>
      <c r="C18" s="144"/>
      <c r="D18" s="144">
        <v>1</v>
      </c>
      <c r="E18" s="135" t="s">
        <v>784</v>
      </c>
      <c r="F18" s="94">
        <v>387</v>
      </c>
      <c r="G18" s="142">
        <v>32272</v>
      </c>
      <c r="H18" s="117"/>
      <c r="I18" s="118"/>
      <c r="J18" s="118">
        <v>5000</v>
      </c>
      <c r="K18" s="119">
        <f t="shared" si="2"/>
        <v>37272</v>
      </c>
      <c r="L18" s="120"/>
      <c r="M18" s="121"/>
      <c r="N18" s="121"/>
      <c r="O18" s="121"/>
      <c r="P18" s="98"/>
      <c r="Q18" s="131"/>
      <c r="R18" s="118"/>
      <c r="S18" s="163">
        <f t="shared" si="0"/>
        <v>0</v>
      </c>
      <c r="T18" s="720">
        <f t="shared" si="1"/>
        <v>37272</v>
      </c>
      <c r="U18" s="720"/>
    </row>
    <row r="19" spans="1:23" s="164" customFormat="1" ht="27" customHeight="1" x14ac:dyDescent="0.3">
      <c r="A19" s="95">
        <v>5</v>
      </c>
      <c r="B19" s="130" t="s">
        <v>632</v>
      </c>
      <c r="C19" s="144">
        <v>1</v>
      </c>
      <c r="D19" s="144"/>
      <c r="E19" s="133" t="s">
        <v>819</v>
      </c>
      <c r="F19" s="94">
        <v>294</v>
      </c>
      <c r="G19" s="142">
        <v>12158</v>
      </c>
      <c r="H19" s="117"/>
      <c r="I19" s="118"/>
      <c r="J19" s="118">
        <v>5000</v>
      </c>
      <c r="K19" s="119">
        <f t="shared" si="2"/>
        <v>17158</v>
      </c>
      <c r="L19" s="120"/>
      <c r="M19" s="121"/>
      <c r="N19" s="121"/>
      <c r="O19" s="121"/>
      <c r="P19" s="98"/>
      <c r="Q19" s="122"/>
      <c r="R19" s="118"/>
      <c r="S19" s="163">
        <f t="shared" si="0"/>
        <v>0</v>
      </c>
      <c r="T19" s="720">
        <f t="shared" si="1"/>
        <v>17158</v>
      </c>
      <c r="U19" s="720"/>
    </row>
    <row r="20" spans="1:23" s="164" customFormat="1" ht="27" customHeight="1" x14ac:dyDescent="0.3">
      <c r="A20" s="95">
        <v>6</v>
      </c>
      <c r="B20" s="130" t="s">
        <v>637</v>
      </c>
      <c r="C20" s="144">
        <v>1</v>
      </c>
      <c r="D20" s="144"/>
      <c r="E20" s="133" t="s">
        <v>819</v>
      </c>
      <c r="F20" s="94">
        <v>669</v>
      </c>
      <c r="G20" s="141">
        <v>12065</v>
      </c>
      <c r="H20" s="117"/>
      <c r="I20" s="118"/>
      <c r="J20" s="118">
        <v>5000</v>
      </c>
      <c r="K20" s="119">
        <f t="shared" si="2"/>
        <v>17065</v>
      </c>
      <c r="L20" s="120"/>
      <c r="M20" s="121"/>
      <c r="N20" s="121"/>
      <c r="O20" s="121"/>
      <c r="P20" s="98"/>
      <c r="Q20" s="122"/>
      <c r="R20" s="118"/>
      <c r="S20" s="163">
        <f t="shared" si="0"/>
        <v>0</v>
      </c>
      <c r="T20" s="720">
        <f t="shared" si="1"/>
        <v>17065</v>
      </c>
      <c r="U20" s="720"/>
    </row>
    <row r="21" spans="1:23" s="166" customFormat="1" ht="27" customHeight="1" x14ac:dyDescent="0.3">
      <c r="A21" s="95">
        <v>7</v>
      </c>
      <c r="B21" s="130" t="s">
        <v>642</v>
      </c>
      <c r="C21" s="144">
        <v>1</v>
      </c>
      <c r="D21" s="144"/>
      <c r="E21" s="133" t="s">
        <v>755</v>
      </c>
      <c r="F21" s="94">
        <v>249</v>
      </c>
      <c r="G21" s="142">
        <v>15306</v>
      </c>
      <c r="H21" s="124"/>
      <c r="I21" s="125"/>
      <c r="J21" s="118">
        <v>5000</v>
      </c>
      <c r="K21" s="119">
        <f t="shared" si="2"/>
        <v>20306</v>
      </c>
      <c r="L21" s="126"/>
      <c r="M21" s="127"/>
      <c r="N21" s="127"/>
      <c r="O21" s="127"/>
      <c r="P21" s="99"/>
      <c r="Q21" s="128"/>
      <c r="R21" s="125"/>
      <c r="S21" s="165">
        <f t="shared" si="0"/>
        <v>0</v>
      </c>
      <c r="T21" s="728">
        <f t="shared" si="1"/>
        <v>20306</v>
      </c>
      <c r="U21" s="728"/>
    </row>
    <row r="22" spans="1:23" s="1" customFormat="1" ht="9" customHeight="1" x14ac:dyDescent="0.3">
      <c r="A22" s="10"/>
      <c r="B22" s="41"/>
      <c r="C22" s="42"/>
      <c r="D22" s="42"/>
      <c r="E22" s="41"/>
      <c r="F22" s="42"/>
      <c r="G22" s="43"/>
      <c r="H22" s="44"/>
      <c r="I22" s="43"/>
      <c r="J22" s="43"/>
      <c r="K22" s="43"/>
      <c r="L22" s="6"/>
      <c r="N22" s="45"/>
      <c r="O22" s="45"/>
      <c r="P22" s="43"/>
      <c r="Q22" s="6"/>
      <c r="R22" s="46"/>
      <c r="S22" s="47"/>
      <c r="T22" s="593"/>
      <c r="U22" s="593"/>
      <c r="V22" s="6"/>
    </row>
    <row r="23" spans="1:23" s="1" customFormat="1" ht="24" customHeight="1" thickBot="1" x14ac:dyDescent="0.35">
      <c r="A23" s="10"/>
      <c r="B23" s="41"/>
      <c r="C23" s="48">
        <f>SUM(C15:C22)</f>
        <v>5</v>
      </c>
      <c r="D23" s="48">
        <f>SUM(D15:D22)</f>
        <v>2</v>
      </c>
      <c r="E23" s="41"/>
      <c r="F23" s="134" t="s">
        <v>35</v>
      </c>
      <c r="G23" s="92">
        <f>SUM(G15:G22)</f>
        <v>113215</v>
      </c>
      <c r="H23" s="92">
        <f t="shared" ref="H23:I23" si="3">SUM(H15:H22)</f>
        <v>0</v>
      </c>
      <c r="I23" s="92">
        <f t="shared" si="3"/>
        <v>0</v>
      </c>
      <c r="J23" s="78">
        <f>SUM(J15:J22)</f>
        <v>35000</v>
      </c>
      <c r="K23" s="92">
        <f>SUM(K15:K22)</f>
        <v>148215</v>
      </c>
      <c r="L23" s="92">
        <f t="shared" ref="L23:S23" si="4">SUM(L15:L22)</f>
        <v>0</v>
      </c>
      <c r="M23" s="92">
        <f t="shared" si="4"/>
        <v>0</v>
      </c>
      <c r="N23" s="92">
        <f t="shared" si="4"/>
        <v>0</v>
      </c>
      <c r="O23" s="92">
        <f t="shared" si="4"/>
        <v>0</v>
      </c>
      <c r="P23" s="92">
        <f t="shared" si="4"/>
        <v>0</v>
      </c>
      <c r="Q23" s="92">
        <f t="shared" si="4"/>
        <v>0</v>
      </c>
      <c r="R23" s="92">
        <f t="shared" si="4"/>
        <v>0</v>
      </c>
      <c r="S23" s="92">
        <f t="shared" si="4"/>
        <v>0</v>
      </c>
      <c r="T23" s="594">
        <f>SUM(T15:U22)</f>
        <v>148215</v>
      </c>
      <c r="U23" s="594"/>
      <c r="V23" s="6"/>
    </row>
    <row r="24" spans="1:23" s="51" customFormat="1" ht="18.75" customHeight="1" thickTop="1" thickBot="1" x14ac:dyDescent="0.35">
      <c r="A24" s="22"/>
      <c r="B24" s="23"/>
      <c r="C24" s="23"/>
      <c r="D24" s="23"/>
      <c r="E24" s="23"/>
      <c r="F24" s="23"/>
      <c r="G24" s="49"/>
      <c r="H24" s="49"/>
      <c r="I24" s="49"/>
      <c r="J24" s="49"/>
      <c r="K24" s="49"/>
      <c r="L24" s="49"/>
      <c r="M24" s="50"/>
      <c r="N24" s="50"/>
      <c r="O24" s="50"/>
      <c r="P24" s="49"/>
      <c r="Q24" s="49"/>
      <c r="R24" s="49"/>
      <c r="S24" s="49"/>
      <c r="T24" s="49"/>
      <c r="U24" s="49"/>
      <c r="V24" s="23"/>
    </row>
    <row r="25" spans="1:23" s="1" customFormat="1" ht="20.25" customHeight="1" thickBot="1" x14ac:dyDescent="0.35">
      <c r="A25" s="9" t="s">
        <v>9</v>
      </c>
      <c r="B25" s="17" t="s">
        <v>17</v>
      </c>
      <c r="C25" s="17"/>
      <c r="D25" s="17"/>
      <c r="E25" s="6"/>
      <c r="F25" s="6"/>
      <c r="G25" s="9" t="s">
        <v>11</v>
      </c>
      <c r="H25" s="7" t="s">
        <v>27</v>
      </c>
      <c r="I25" s="7" t="s">
        <v>63</v>
      </c>
      <c r="K25" s="6"/>
      <c r="L25" s="6"/>
      <c r="M25" s="6"/>
      <c r="N25" s="6"/>
      <c r="O25" s="6"/>
      <c r="P25" s="6"/>
      <c r="Q25" s="9" t="s">
        <v>10</v>
      </c>
      <c r="R25" s="595" t="s">
        <v>68</v>
      </c>
      <c r="S25" s="595"/>
      <c r="T25" s="595"/>
      <c r="U25" s="595"/>
      <c r="V25" s="14"/>
    </row>
    <row r="26" spans="1:23" s="1" customFormat="1" ht="20.25" customHeight="1" x14ac:dyDescent="0.3">
      <c r="A26" s="77"/>
      <c r="B26" s="17"/>
      <c r="C26" s="17"/>
      <c r="D26" s="17"/>
      <c r="E26" s="6"/>
      <c r="F26" s="6"/>
      <c r="G26" s="77"/>
      <c r="H26" s="7"/>
      <c r="K26" s="6"/>
      <c r="L26" s="6"/>
      <c r="M26" s="6"/>
      <c r="N26" s="6"/>
      <c r="O26" s="6"/>
      <c r="P26" s="6"/>
      <c r="Q26" s="77"/>
      <c r="R26" s="75"/>
      <c r="S26" s="75"/>
      <c r="T26" s="75"/>
      <c r="U26" s="75"/>
      <c r="V26" s="14"/>
    </row>
    <row r="27" spans="1:23" s="1" customFormat="1" ht="20.25" customHeight="1" x14ac:dyDescent="0.3">
      <c r="A27" s="596" t="s">
        <v>71</v>
      </c>
      <c r="B27" s="596"/>
      <c r="C27" s="30"/>
      <c r="D27" s="30"/>
      <c r="E27" s="55"/>
      <c r="F27" s="7"/>
      <c r="G27" s="596" t="s">
        <v>45</v>
      </c>
      <c r="H27" s="596"/>
      <c r="I27" s="596"/>
      <c r="J27" s="596"/>
      <c r="K27" s="7"/>
      <c r="L27" s="55"/>
      <c r="M27" s="7"/>
      <c r="N27" s="7"/>
      <c r="O27" s="7"/>
      <c r="P27" s="7"/>
      <c r="Q27" s="596" t="s">
        <v>39</v>
      </c>
      <c r="R27" s="596"/>
      <c r="S27" s="596"/>
      <c r="T27" s="7"/>
      <c r="U27" s="55"/>
      <c r="V27" s="6"/>
    </row>
    <row r="28" spans="1:23" s="1" customFormat="1" ht="20.2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"G28" s="597" t="s">
        <v>38</v>
      </c>
      <c r="H28" s="597"/>
      <c r="I28" s="597"/>
      <c r="J28" s="597"/>
      <c r="L28" s="31" t="s">
        <v>16</v>
      </c>
      <c r="M28" s="31"/>
      <c r="N28" s="31"/>
      <c r="O28" s="31"/>
      <c r="P28" s="8"/>
      <c r="Q28" s="598" t="s">
        <v>40</v>
      </c>
      <c r="R28" s="598"/>
      <c r="S28" s="598"/>
      <c r="T28" s="16"/>
      <c r="U28" s="31" t="s">
        <v>16</v>
      </c>
      <c r="V28" s="16"/>
    </row>
    <row r="29" spans="1:23" s="1" customFormat="1" ht="20.25" customHeight="1" x14ac:dyDescent="0.3">
      <c r="A29" s="597" t="s">
        <v>18</v>
      </c>
      <c r="B29" s="597"/>
      <c r="C29" s="75"/>
      <c r="D29" s="75"/>
      <c r="F29" s="8"/>
      <c r="G29" s="599" t="s">
        <v>19</v>
      </c>
      <c r="H29" s="599"/>
      <c r="I29" s="599"/>
      <c r="J29" s="599"/>
      <c r="Q29" s="598" t="s">
        <v>28</v>
      </c>
      <c r="R29" s="598"/>
      <c r="S29" s="598"/>
      <c r="T29" s="16"/>
      <c r="U29" s="16"/>
      <c r="V29" s="16"/>
    </row>
    <row r="30" spans="1:23" s="1" customFormat="1" ht="20.25" customHeight="1" thickBot="1" x14ac:dyDescent="0.3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T30" s="7"/>
      <c r="U30" s="6"/>
      <c r="V30" s="6"/>
      <c r="W30" s="600"/>
    </row>
    <row r="31" spans="1:23" s="1" customFormat="1" ht="18.75" customHeight="1" thickBot="1" x14ac:dyDescent="0.35">
      <c r="A31" s="9" t="s">
        <v>12</v>
      </c>
      <c r="B31" s="601" t="s">
        <v>29</v>
      </c>
      <c r="C31" s="601"/>
      <c r="D31" s="601"/>
      <c r="E31" s="601"/>
      <c r="F31" s="601"/>
      <c r="G31" s="9" t="s">
        <v>14</v>
      </c>
      <c r="H31" s="602" t="s">
        <v>67</v>
      </c>
      <c r="I31" s="602"/>
      <c r="J31" s="602"/>
      <c r="K31" s="602"/>
      <c r="L31" s="602"/>
      <c r="M31" s="79"/>
      <c r="N31" s="79"/>
      <c r="O31" s="79"/>
      <c r="Q31" s="9" t="s">
        <v>25</v>
      </c>
      <c r="T31" s="15"/>
      <c r="V31" s="6"/>
      <c r="W31" s="600"/>
    </row>
    <row r="32" spans="1:23" s="1" customFormat="1" ht="18.75" customHeight="1" x14ac:dyDescent="0.3">
      <c r="A32" s="6" t="s">
        <v>13</v>
      </c>
      <c r="B32" s="14"/>
      <c r="C32" s="14"/>
      <c r="D32" s="14"/>
      <c r="E32" s="14"/>
      <c r="F32" s="14"/>
      <c r="G32" s="14"/>
      <c r="H32" s="602"/>
      <c r="I32" s="602"/>
      <c r="J32" s="602"/>
      <c r="K32" s="602"/>
      <c r="L32" s="602"/>
      <c r="M32" s="79"/>
      <c r="N32" s="79"/>
      <c r="O32" s="79"/>
      <c r="T32" s="15"/>
      <c r="W32" s="600"/>
    </row>
    <row r="33" spans="1:23" s="1" customFormat="1" ht="15" customHeight="1" x14ac:dyDescent="0.3">
      <c r="A33" s="6"/>
      <c r="B33" s="7" t="s">
        <v>15</v>
      </c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S33" s="7" t="s">
        <v>22</v>
      </c>
      <c r="W33" s="600"/>
    </row>
    <row r="34" spans="1:23" s="1" customFormat="1" ht="16.5" customHeight="1" x14ac:dyDescent="0.3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S34" s="6" t="s">
        <v>23</v>
      </c>
      <c r="W34" s="600"/>
    </row>
    <row r="35" spans="1:23" s="1" customFormat="1" ht="15" customHeight="1" x14ac:dyDescent="0.3">
      <c r="A35" s="596" t="s">
        <v>41</v>
      </c>
      <c r="B35" s="596"/>
      <c r="C35" s="30"/>
      <c r="D35" s="30"/>
      <c r="E35" s="55"/>
      <c r="F35" s="7"/>
      <c r="G35" s="55"/>
      <c r="H35" s="55"/>
      <c r="I35" s="55"/>
      <c r="J35" s="13"/>
      <c r="L35" s="13"/>
      <c r="P35" s="7"/>
      <c r="Q35" s="7"/>
      <c r="R35" s="7"/>
      <c r="S35" s="7"/>
      <c r="V35" s="7"/>
      <c r="W35" s="600"/>
    </row>
    <row r="36" spans="1:23" s="1" customFormat="1" ht="15" customHeight="1" x14ac:dyDescent="0.3">
      <c r="A36" s="598" t="s">
        <v>42</v>
      </c>
      <c r="B36" s="598"/>
      <c r="C36" s="76"/>
      <c r="D36" s="76"/>
      <c r="E36" s="31" t="s">
        <v>16</v>
      </c>
      <c r="F36" s="31"/>
      <c r="G36" s="597" t="s">
        <v>20</v>
      </c>
      <c r="H36" s="597"/>
      <c r="I36" s="597"/>
      <c r="J36" s="597"/>
      <c r="L36" s="31" t="s">
        <v>16</v>
      </c>
      <c r="M36" s="31"/>
      <c r="N36" s="31"/>
      <c r="O36" s="31"/>
      <c r="P36" s="7"/>
      <c r="Q36" s="7"/>
      <c r="R36" s="7"/>
      <c r="V36" s="6"/>
      <c r="W36" s="4"/>
    </row>
    <row r="37" spans="1:23" s="1" customFormat="1" ht="15" customHeight="1" x14ac:dyDescent="0.3">
      <c r="A37" s="598" t="s">
        <v>30</v>
      </c>
      <c r="B37" s="598"/>
      <c r="C37" s="76"/>
      <c r="D37" s="76"/>
      <c r="E37" s="16"/>
      <c r="F37" s="7"/>
      <c r="G37" s="597" t="s">
        <v>21</v>
      </c>
      <c r="H37" s="597"/>
      <c r="I37" s="597"/>
      <c r="J37" s="597"/>
      <c r="P37" s="14"/>
      <c r="Q37" s="14"/>
      <c r="R37" s="14"/>
      <c r="S37" s="14"/>
      <c r="T37" s="7"/>
      <c r="U37" s="6"/>
      <c r="V37" s="6"/>
    </row>
    <row r="38" spans="1:23" x14ac:dyDescent="0.3">
      <c r="B38" s="5"/>
      <c r="C38" s="5"/>
      <c r="D38" s="5"/>
    </row>
    <row r="39" spans="1:23" ht="25.5" customHeight="1" x14ac:dyDescent="0.3">
      <c r="B39" s="83">
        <v>44403</v>
      </c>
    </row>
    <row r="40" spans="1:23" ht="25.5" customHeight="1" x14ac:dyDescent="0.3">
      <c r="B40" s="83">
        <v>44491</v>
      </c>
    </row>
    <row r="41" spans="1:23" s="40" customFormat="1" ht="27" customHeight="1" x14ac:dyDescent="0.35">
      <c r="A41" s="62"/>
      <c r="B41" s="85"/>
      <c r="C41" s="86"/>
      <c r="D41" s="86"/>
      <c r="E41" s="33"/>
      <c r="F41" s="32"/>
      <c r="G41" s="34"/>
      <c r="H41" s="35"/>
      <c r="I41" s="34"/>
      <c r="J41" s="34"/>
      <c r="K41" s="64"/>
      <c r="L41" s="36"/>
      <c r="M41" s="37"/>
      <c r="N41" s="37"/>
      <c r="O41" s="37"/>
      <c r="P41" s="38"/>
      <c r="Q41" s="21"/>
      <c r="R41" s="34"/>
      <c r="S41" s="39"/>
      <c r="T41" s="73"/>
      <c r="U41" s="73"/>
    </row>
    <row r="42" spans="1:23" s="68" customFormat="1" ht="25.5" customHeight="1" x14ac:dyDescent="0.35">
      <c r="A42" s="62"/>
      <c r="B42" s="83">
        <v>44419</v>
      </c>
      <c r="C42" s="86"/>
      <c r="D42" s="86"/>
      <c r="E42" s="63"/>
      <c r="F42" s="62"/>
      <c r="G42" s="60"/>
      <c r="H42" s="71"/>
      <c r="I42" s="60"/>
      <c r="J42" s="60"/>
      <c r="K42" s="64"/>
      <c r="L42" s="65"/>
      <c r="M42" s="66"/>
      <c r="N42" s="66"/>
      <c r="O42" s="66"/>
      <c r="P42" s="67"/>
      <c r="Q42" s="72"/>
      <c r="R42" s="60"/>
      <c r="S42" s="69"/>
      <c r="T42" s="74"/>
      <c r="U42" s="74"/>
    </row>
    <row r="43" spans="1:23" s="68" customFormat="1" ht="25.5" customHeight="1" x14ac:dyDescent="0.35">
      <c r="A43" s="62"/>
      <c r="B43" s="83">
        <v>44484</v>
      </c>
      <c r="C43" s="86"/>
      <c r="D43" s="86"/>
      <c r="E43" s="63"/>
      <c r="F43" s="62"/>
      <c r="G43" s="60"/>
      <c r="H43" s="71"/>
      <c r="I43" s="60"/>
      <c r="J43" s="60"/>
      <c r="K43" s="64"/>
      <c r="L43" s="65"/>
      <c r="M43" s="66"/>
      <c r="N43" s="66"/>
      <c r="O43" s="66"/>
      <c r="P43" s="67"/>
      <c r="Q43" s="61"/>
      <c r="R43" s="60"/>
      <c r="S43" s="69"/>
      <c r="T43" s="74"/>
      <c r="U43" s="74"/>
    </row>
    <row r="44" spans="1:23" s="68" customFormat="1" ht="27" customHeight="1" x14ac:dyDescent="0.35">
      <c r="A44" s="62"/>
      <c r="B44" s="85"/>
      <c r="C44" s="86"/>
      <c r="D44" s="86"/>
      <c r="E44" s="63"/>
      <c r="F44" s="62"/>
      <c r="G44" s="60"/>
      <c r="H44" s="71"/>
      <c r="I44" s="60"/>
      <c r="J44" s="60"/>
      <c r="K44" s="64"/>
      <c r="L44" s="65"/>
      <c r="M44" s="66"/>
      <c r="N44" s="66"/>
      <c r="O44" s="66"/>
      <c r="P44" s="67"/>
      <c r="Q44" s="61"/>
      <c r="R44" s="60"/>
      <c r="S44" s="69"/>
      <c r="T44" s="627"/>
      <c r="U44" s="627"/>
    </row>
  </sheetData>
  <mergeCells count="52">
    <mergeCell ref="A37:B37"/>
    <mergeCell ref="G37:J37"/>
    <mergeCell ref="T44:U44"/>
    <mergeCell ref="Q13:Q14"/>
    <mergeCell ref="S13:S14"/>
    <mergeCell ref="F12:F14"/>
    <mergeCell ref="Q27:S27"/>
    <mergeCell ref="T19:U19"/>
    <mergeCell ref="T20:U20"/>
    <mergeCell ref="T21:U21"/>
    <mergeCell ref="Q29:S29"/>
    <mergeCell ref="T22:U22"/>
    <mergeCell ref="T23:U23"/>
    <mergeCell ref="A36:B36"/>
    <mergeCell ref="G36:J36"/>
    <mergeCell ref="W30:W35"/>
    <mergeCell ref="B31:F31"/>
    <mergeCell ref="H31:L32"/>
    <mergeCell ref="A35:B35"/>
    <mergeCell ref="T15:U15"/>
    <mergeCell ref="T16:U16"/>
    <mergeCell ref="T17:U17"/>
    <mergeCell ref="T18:U18"/>
    <mergeCell ref="A28:B28"/>
    <mergeCell ref="G28:J28"/>
    <mergeCell ref="Q28:S28"/>
    <mergeCell ref="A29:B29"/>
    <mergeCell ref="G29:J29"/>
    <mergeCell ref="R25:U25"/>
    <mergeCell ref="A27:B27"/>
    <mergeCell ref="G27:J27"/>
    <mergeCell ref="S1:V1"/>
    <mergeCell ref="A2:U2"/>
    <mergeCell ref="A3:U3"/>
    <mergeCell ref="A4:U4"/>
    <mergeCell ref="A5:U5"/>
    <mergeCell ref="V12:V14"/>
    <mergeCell ref="G13:G14"/>
    <mergeCell ref="H13:H14"/>
    <mergeCell ref="I13:I14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J13:J14"/>
    <mergeCell ref="K13:K14"/>
    <mergeCell ref="L13:L14"/>
  </mergeCells>
  <printOptions horizontalCentered="1"/>
  <pageMargins left="1.1811023622047245" right="0.23622047244094491" top="0.51" bottom="0.35433070866141736" header="0.24" footer="0.31496062992125984"/>
  <pageSetup paperSize="5" scale="6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43"/>
  <sheetViews>
    <sheetView view="pageBreakPreview" topLeftCell="A10" zoomScale="85" zoomScaleNormal="85" zoomScaleSheetLayoutView="85" workbookViewId="0">
      <pane xSplit="2" topLeftCell="U1" activePane="topRight" state="frozen"/>
      <selection pane="topRight" activeCell="T15" sqref="T15:U20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643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617"/>
      <c r="M12" s="618"/>
      <c r="N12" s="618"/>
      <c r="O12" s="618"/>
      <c r="P12" s="618"/>
      <c r="Q12" s="618"/>
      <c r="R12" s="618"/>
      <c r="S12" s="619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620"/>
      <c r="M13" s="546"/>
      <c r="N13" s="546"/>
      <c r="O13" s="546"/>
      <c r="P13" s="546"/>
      <c r="Q13" s="546"/>
      <c r="R13" s="546"/>
      <c r="S13" s="621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622"/>
      <c r="M14" s="623"/>
      <c r="N14" s="623"/>
      <c r="O14" s="623"/>
      <c r="P14" s="623"/>
      <c r="Q14" s="623"/>
      <c r="R14" s="623"/>
      <c r="S14" s="624"/>
      <c r="T14" s="575"/>
      <c r="U14" s="576"/>
      <c r="V14" s="561"/>
      <c r="W14" s="2"/>
    </row>
    <row r="15" spans="1:23" s="166" customFormat="1" ht="27" customHeight="1" x14ac:dyDescent="0.3">
      <c r="A15" s="95">
        <v>1</v>
      </c>
      <c r="B15" s="140" t="s">
        <v>586</v>
      </c>
      <c r="C15" s="144">
        <v>1</v>
      </c>
      <c r="D15" s="144"/>
      <c r="E15" s="133" t="s">
        <v>746</v>
      </c>
      <c r="F15" s="94">
        <v>70</v>
      </c>
      <c r="G15" s="141">
        <v>12811</v>
      </c>
      <c r="H15" s="124"/>
      <c r="I15" s="125"/>
      <c r="J15" s="118">
        <v>5000</v>
      </c>
      <c r="K15" s="119">
        <f>G15+J15</f>
        <v>17811</v>
      </c>
      <c r="L15" s="126"/>
      <c r="M15" s="127"/>
      <c r="N15" s="127"/>
      <c r="O15" s="127"/>
      <c r="P15" s="99"/>
      <c r="Q15" s="128"/>
      <c r="R15" s="125"/>
      <c r="S15" s="165">
        <f t="shared" ref="S15:S20" si="0">SUM(P15:P15,R15:R15)</f>
        <v>0</v>
      </c>
      <c r="T15" s="728">
        <f t="shared" ref="T15:T20" si="1">K15-S15</f>
        <v>17811</v>
      </c>
      <c r="U15" s="728"/>
    </row>
    <row r="16" spans="1:23" s="166" customFormat="1" ht="27" customHeight="1" x14ac:dyDescent="0.3">
      <c r="A16" s="95">
        <v>2</v>
      </c>
      <c r="B16" s="139" t="s">
        <v>592</v>
      </c>
      <c r="C16" s="144"/>
      <c r="D16" s="144">
        <v>1</v>
      </c>
      <c r="E16" s="133" t="s">
        <v>817</v>
      </c>
      <c r="F16" s="94">
        <v>2092</v>
      </c>
      <c r="G16" s="141">
        <v>17098</v>
      </c>
      <c r="H16" s="124"/>
      <c r="I16" s="125"/>
      <c r="J16" s="118">
        <v>5000</v>
      </c>
      <c r="K16" s="119">
        <f t="shared" ref="K16:K20" si="2">G16+J16</f>
        <v>22098</v>
      </c>
      <c r="L16" s="126"/>
      <c r="M16" s="127"/>
      <c r="N16" s="127"/>
      <c r="O16" s="127"/>
      <c r="P16" s="99"/>
      <c r="Q16" s="128"/>
      <c r="R16" s="125"/>
      <c r="S16" s="165">
        <f t="shared" si="0"/>
        <v>0</v>
      </c>
      <c r="T16" s="728">
        <f t="shared" si="1"/>
        <v>22098</v>
      </c>
      <c r="U16" s="728"/>
    </row>
    <row r="17" spans="1:23" s="166" customFormat="1" ht="27" customHeight="1" x14ac:dyDescent="0.3">
      <c r="A17" s="95">
        <v>3</v>
      </c>
      <c r="B17" s="140" t="s">
        <v>596</v>
      </c>
      <c r="C17" s="144">
        <v>1</v>
      </c>
      <c r="D17" s="144"/>
      <c r="E17" s="133" t="s">
        <v>817</v>
      </c>
      <c r="F17" s="94">
        <v>646</v>
      </c>
      <c r="G17" s="141">
        <v>17253</v>
      </c>
      <c r="H17" s="124"/>
      <c r="I17" s="125"/>
      <c r="J17" s="118">
        <v>5000</v>
      </c>
      <c r="K17" s="119">
        <f t="shared" si="2"/>
        <v>22253</v>
      </c>
      <c r="L17" s="126"/>
      <c r="M17" s="127"/>
      <c r="N17" s="127"/>
      <c r="O17" s="127"/>
      <c r="P17" s="99"/>
      <c r="Q17" s="128"/>
      <c r="R17" s="125"/>
      <c r="S17" s="165">
        <f t="shared" si="0"/>
        <v>0</v>
      </c>
      <c r="T17" s="728">
        <f t="shared" si="1"/>
        <v>22253</v>
      </c>
      <c r="U17" s="728"/>
    </row>
    <row r="18" spans="1:23" s="164" customFormat="1" ht="27" customHeight="1" x14ac:dyDescent="0.3">
      <c r="A18" s="95">
        <v>4</v>
      </c>
      <c r="B18" s="140" t="s">
        <v>599</v>
      </c>
      <c r="C18" s="144">
        <v>1</v>
      </c>
      <c r="D18" s="144"/>
      <c r="E18" s="133" t="s">
        <v>746</v>
      </c>
      <c r="F18" s="94">
        <v>195</v>
      </c>
      <c r="G18" s="142">
        <v>12811</v>
      </c>
      <c r="H18" s="117"/>
      <c r="I18" s="118"/>
      <c r="J18" s="118">
        <v>5000</v>
      </c>
      <c r="K18" s="119">
        <f t="shared" si="2"/>
        <v>17811</v>
      </c>
      <c r="L18" s="120"/>
      <c r="M18" s="121"/>
      <c r="N18" s="121"/>
      <c r="O18" s="121"/>
      <c r="P18" s="98"/>
      <c r="Q18" s="122"/>
      <c r="R18" s="118"/>
      <c r="S18" s="163">
        <f t="shared" si="0"/>
        <v>0</v>
      </c>
      <c r="T18" s="720">
        <f t="shared" si="1"/>
        <v>17811</v>
      </c>
      <c r="U18" s="720"/>
    </row>
    <row r="19" spans="1:23" s="166" customFormat="1" ht="27" customHeight="1" x14ac:dyDescent="0.3">
      <c r="A19" s="95">
        <v>5</v>
      </c>
      <c r="B19" s="139" t="s">
        <v>614</v>
      </c>
      <c r="C19" s="144">
        <v>1</v>
      </c>
      <c r="D19" s="144"/>
      <c r="E19" s="133" t="s">
        <v>737</v>
      </c>
      <c r="F19" s="94">
        <v>34</v>
      </c>
      <c r="G19" s="142">
        <v>13413</v>
      </c>
      <c r="H19" s="124"/>
      <c r="I19" s="125"/>
      <c r="J19" s="118">
        <v>5000</v>
      </c>
      <c r="K19" s="119">
        <f t="shared" si="2"/>
        <v>18413</v>
      </c>
      <c r="L19" s="126"/>
      <c r="M19" s="127"/>
      <c r="N19" s="127"/>
      <c r="O19" s="127"/>
      <c r="P19" s="99"/>
      <c r="Q19" s="128"/>
      <c r="R19" s="125"/>
      <c r="S19" s="165">
        <f t="shared" si="0"/>
        <v>0</v>
      </c>
      <c r="T19" s="728">
        <f t="shared" si="1"/>
        <v>18413</v>
      </c>
      <c r="U19" s="728"/>
    </row>
    <row r="20" spans="1:23" s="164" customFormat="1" ht="27" customHeight="1" x14ac:dyDescent="0.3">
      <c r="A20" s="95">
        <v>6</v>
      </c>
      <c r="B20" s="139" t="s">
        <v>624</v>
      </c>
      <c r="C20" s="144">
        <v>1</v>
      </c>
      <c r="D20" s="144"/>
      <c r="E20" s="133" t="s">
        <v>818</v>
      </c>
      <c r="F20" s="94">
        <v>2050</v>
      </c>
      <c r="G20" s="142">
        <v>19971</v>
      </c>
      <c r="H20" s="117"/>
      <c r="I20" s="118"/>
      <c r="J20" s="118">
        <v>5000</v>
      </c>
      <c r="K20" s="119">
        <f t="shared" si="2"/>
        <v>24971</v>
      </c>
      <c r="L20" s="120"/>
      <c r="M20" s="121"/>
      <c r="N20" s="121"/>
      <c r="O20" s="121"/>
      <c r="P20" s="98"/>
      <c r="Q20" s="122"/>
      <c r="R20" s="118"/>
      <c r="S20" s="163">
        <f t="shared" si="0"/>
        <v>0</v>
      </c>
      <c r="T20" s="720">
        <f t="shared" si="1"/>
        <v>24971</v>
      </c>
      <c r="U20" s="720"/>
    </row>
    <row r="21" spans="1:23" s="1" customFormat="1" ht="9" customHeight="1" x14ac:dyDescent="0.3">
      <c r="A21" s="10"/>
      <c r="B21" s="41"/>
      <c r="C21" s="42"/>
      <c r="D21" s="42"/>
      <c r="E21" s="41"/>
      <c r="F21" s="42"/>
      <c r="G21" s="43"/>
      <c r="H21" s="44"/>
      <c r="I21" s="43"/>
      <c r="J21" s="43"/>
      <c r="K21" s="43"/>
      <c r="L21" s="6"/>
      <c r="N21" s="45"/>
      <c r="O21" s="45"/>
      <c r="P21" s="43"/>
      <c r="Q21" s="6"/>
      <c r="R21" s="46"/>
      <c r="S21" s="47"/>
      <c r="T21" s="593"/>
      <c r="U21" s="593"/>
      <c r="V21" s="6"/>
    </row>
    <row r="22" spans="1:23" s="1" customFormat="1" ht="24" customHeight="1" thickBot="1" x14ac:dyDescent="0.35">
      <c r="A22" s="10"/>
      <c r="B22" s="41"/>
      <c r="C22" s="48">
        <f>SUM(C15:C21)</f>
        <v>5</v>
      </c>
      <c r="D22" s="48">
        <f>SUM(D15:D21)</f>
        <v>1</v>
      </c>
      <c r="E22" s="41"/>
      <c r="F22" s="134" t="s">
        <v>35</v>
      </c>
      <c r="G22" s="92">
        <f>SUM(G15:G21)</f>
        <v>93357</v>
      </c>
      <c r="H22" s="92">
        <f t="shared" ref="H22:I22" si="3">SUM(H15:H21)</f>
        <v>0</v>
      </c>
      <c r="I22" s="92">
        <f t="shared" si="3"/>
        <v>0</v>
      </c>
      <c r="J22" s="78">
        <f>SUM(J15:J21)</f>
        <v>30000</v>
      </c>
      <c r="K22" s="92">
        <f t="shared" ref="K22:S22" si="4">SUM(K15:K21)</f>
        <v>123357</v>
      </c>
      <c r="L22" s="92">
        <f t="shared" si="4"/>
        <v>0</v>
      </c>
      <c r="M22" s="92">
        <f t="shared" si="4"/>
        <v>0</v>
      </c>
      <c r="N22" s="92">
        <f t="shared" si="4"/>
        <v>0</v>
      </c>
      <c r="O22" s="92">
        <f t="shared" si="4"/>
        <v>0</v>
      </c>
      <c r="P22" s="92">
        <f t="shared" si="4"/>
        <v>0</v>
      </c>
      <c r="Q22" s="92">
        <f t="shared" si="4"/>
        <v>0</v>
      </c>
      <c r="R22" s="92">
        <f t="shared" si="4"/>
        <v>0</v>
      </c>
      <c r="S22" s="92">
        <f t="shared" si="4"/>
        <v>0</v>
      </c>
      <c r="T22" s="594">
        <f>SUM(T15:V21)</f>
        <v>123357</v>
      </c>
      <c r="U22" s="594"/>
      <c r="V22" s="6"/>
    </row>
    <row r="23" spans="1:23" s="51" customFormat="1" ht="18.75" customHeight="1" thickTop="1" thickBot="1" x14ac:dyDescent="0.35">
      <c r="A23" s="22"/>
      <c r="B23" s="23"/>
      <c r="C23" s="23"/>
      <c r="D23" s="23"/>
      <c r="E23" s="23"/>
      <c r="F23" s="23"/>
      <c r="G23" s="49"/>
      <c r="H23" s="49"/>
      <c r="I23" s="49"/>
      <c r="J23" s="49"/>
      <c r="K23" s="49"/>
      <c r="L23" s="49"/>
      <c r="M23" s="50"/>
      <c r="N23" s="50"/>
      <c r="O23" s="50"/>
      <c r="P23" s="49"/>
      <c r="Q23" s="49"/>
      <c r="R23" s="49"/>
      <c r="S23" s="49"/>
      <c r="T23" s="49"/>
      <c r="U23" s="49"/>
      <c r="V23" s="23"/>
    </row>
    <row r="24" spans="1:23" s="1" customFormat="1" ht="20.25" customHeight="1" thickBot="1" x14ac:dyDescent="0.35">
      <c r="A24" s="9" t="s">
        <v>9</v>
      </c>
      <c r="B24" s="17" t="s">
        <v>17</v>
      </c>
      <c r="C24" s="17"/>
      <c r="D24" s="17"/>
      <c r="E24" s="6"/>
      <c r="F24" s="6"/>
      <c r="G24" s="9" t="s">
        <v>11</v>
      </c>
      <c r="H24" s="7" t="s">
        <v>27</v>
      </c>
      <c r="I24" s="7" t="s">
        <v>63</v>
      </c>
      <c r="K24" s="6"/>
      <c r="L24" s="6"/>
      <c r="M24" s="6"/>
      <c r="N24" s="6"/>
      <c r="O24" s="6"/>
      <c r="P24" s="6"/>
      <c r="Q24" s="9" t="s">
        <v>10</v>
      </c>
      <c r="R24" s="595" t="s">
        <v>68</v>
      </c>
      <c r="S24" s="595"/>
      <c r="T24" s="595"/>
      <c r="U24" s="595"/>
      <c r="V24" s="14"/>
    </row>
    <row r="25" spans="1:23" s="1" customFormat="1" ht="20.25" customHeight="1" x14ac:dyDescent="0.3">
      <c r="A25" s="77"/>
      <c r="B25" s="17"/>
      <c r="C25" s="17"/>
      <c r="D25" s="17"/>
      <c r="E25" s="6"/>
      <c r="F25" s="6"/>
      <c r="G25" s="77"/>
      <c r="H25" s="7"/>
      <c r="K25" s="6"/>
      <c r="L25" s="6"/>
      <c r="M25" s="6"/>
      <c r="N25" s="6"/>
      <c r="O25" s="6"/>
      <c r="P25" s="6"/>
      <c r="Q25" s="77"/>
      <c r="R25" s="75"/>
      <c r="S25" s="75"/>
      <c r="T25" s="75"/>
      <c r="U25" s="75"/>
      <c r="V25" s="14"/>
    </row>
    <row r="26" spans="1:23" s="1" customFormat="1" ht="20.25" customHeight="1" x14ac:dyDescent="0.3">
      <c r="A26" s="596" t="s">
        <v>71</v>
      </c>
      <c r="B26" s="596"/>
      <c r="C26" s="30"/>
      <c r="D26" s="30"/>
      <c r="E26" s="55"/>
      <c r="F26" s="7"/>
      <c r="G26" s="596" t="s">
        <v>45</v>
      </c>
      <c r="H26" s="596"/>
      <c r="I26" s="596"/>
      <c r="J26" s="596"/>
      <c r="K26" s="7"/>
      <c r="L26" s="55"/>
      <c r="M26" s="7"/>
      <c r="N26" s="7"/>
      <c r="O26" s="7"/>
      <c r="P26" s="7"/>
      <c r="Q26" s="596" t="s">
        <v>39</v>
      </c>
      <c r="R26" s="596"/>
      <c r="S26" s="596"/>
      <c r="T26" s="7"/>
      <c r="U26" s="55"/>
      <c r="V26" s="6"/>
    </row>
    <row r="27" spans="1:23" s="1" customFormat="1" ht="20.25" customHeight="1" x14ac:dyDescent="0.3">
      <c r="A27" s="597" t="s">
        <v>37</v>
      </c>
      <c r="B27" s="597"/>
      <c r="C27" s="75"/>
      <c r="D27" s="75"/>
      <c r="E27" s="31" t="s">
        <v>16</v>
      </c>
      <c r="F27" s="31"/>
      <c r="G27" s="597" t="s">
        <v>38</v>
      </c>
      <c r="H27" s="597"/>
      <c r="I27" s="597"/>
      <c r="J27" s="597"/>
      <c r="L27" s="31" t="s">
        <v>16</v>
      </c>
      <c r="M27" s="31"/>
      <c r="N27" s="31"/>
      <c r="O27" s="31"/>
      <c r="P27" s="8"/>
      <c r="Q27" s="598" t="s">
        <v>40</v>
      </c>
      <c r="R27" s="598"/>
      <c r="S27" s="598"/>
      <c r="T27" s="16"/>
      <c r="U27" s="31" t="s">
        <v>16</v>
      </c>
      <c r="V27" s="16"/>
    </row>
    <row r="28" spans="1:23" s="1" customFormat="1" ht="20.25" customHeight="1" x14ac:dyDescent="0.3">
      <c r="A28" s="597" t="s">
        <v>18</v>
      </c>
      <c r="B28" s="597"/>
      <c r="C28" s="75"/>
      <c r="D28" s="75"/>
      <c r="F28" s="8"/>
      <c r="G28" s="599" t="s">
        <v>19</v>
      </c>
      <c r="H28" s="599"/>
      <c r="I28" s="599"/>
      <c r="J28" s="599"/>
      <c r="Q28" s="598" t="s">
        <v>28</v>
      </c>
      <c r="R28" s="598"/>
      <c r="S28" s="598"/>
      <c r="T28" s="16"/>
      <c r="U28" s="16"/>
      <c r="V28" s="16"/>
    </row>
    <row r="29" spans="1:23" s="1" customFormat="1" ht="20.25" customHeight="1" thickBot="1" x14ac:dyDescent="0.3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T29" s="7"/>
      <c r="U29" s="6"/>
      <c r="V29" s="6"/>
      <c r="W29" s="600"/>
    </row>
    <row r="30" spans="1:23" s="1" customFormat="1" ht="18.75" customHeight="1" thickBot="1" x14ac:dyDescent="0.35">
      <c r="A30" s="9" t="s">
        <v>12</v>
      </c>
      <c r="B30" s="601" t="s">
        <v>29</v>
      </c>
      <c r="C30" s="601"/>
      <c r="D30" s="601"/>
      <c r="E30" s="601"/>
      <c r="F30" s="601"/>
      <c r="G30" s="9" t="s">
        <v>14</v>
      </c>
      <c r="H30" s="602" t="s">
        <v>67</v>
      </c>
      <c r="I30" s="602"/>
      <c r="J30" s="602"/>
      <c r="K30" s="602"/>
      <c r="L30" s="602"/>
      <c r="M30" s="79"/>
      <c r="N30" s="79"/>
      <c r="O30" s="79"/>
      <c r="Q30" s="9" t="s">
        <v>25</v>
      </c>
      <c r="T30" s="15"/>
      <c r="V30" s="6"/>
      <c r="W30" s="600"/>
    </row>
    <row r="31" spans="1:23" s="1" customFormat="1" ht="18.75" customHeight="1" x14ac:dyDescent="0.3">
      <c r="A31" s="6" t="s">
        <v>13</v>
      </c>
      <c r="B31" s="14"/>
      <c r="C31" s="14"/>
      <c r="D31" s="14"/>
      <c r="E31" s="14"/>
      <c r="F31" s="14"/>
      <c r="G31" s="14"/>
      <c r="H31" s="602"/>
      <c r="I31" s="602"/>
      <c r="J31" s="602"/>
      <c r="K31" s="602"/>
      <c r="L31" s="602"/>
      <c r="M31" s="79"/>
      <c r="N31" s="79"/>
      <c r="O31" s="79"/>
      <c r="T31" s="15"/>
      <c r="W31" s="600"/>
    </row>
    <row r="32" spans="1:23" s="1" customFormat="1" ht="15" customHeight="1" x14ac:dyDescent="0.3">
      <c r="A32" s="6"/>
      <c r="B32" s="7" t="s">
        <v>15</v>
      </c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S32" s="7" t="s">
        <v>22</v>
      </c>
      <c r="W32" s="600"/>
    </row>
    <row r="33" spans="1:23" s="1" customFormat="1" ht="16.5" customHeight="1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S33" s="6" t="s">
        <v>23</v>
      </c>
      <c r="W33" s="600"/>
    </row>
    <row r="34" spans="1:23" s="1" customFormat="1" ht="15" customHeight="1" x14ac:dyDescent="0.3">
      <c r="A34" s="596" t="s">
        <v>41</v>
      </c>
      <c r="B34" s="596"/>
      <c r="C34" s="30"/>
      <c r="D34" s="30"/>
      <c r="E34" s="55"/>
      <c r="F34" s="7"/>
      <c r="G34" s="55"/>
      <c r="H34" s="55"/>
      <c r="I34" s="55"/>
      <c r="J34" s="13"/>
      <c r="L34" s="13"/>
      <c r="P34" s="7"/>
      <c r="Q34" s="7"/>
      <c r="R34" s="7"/>
      <c r="S34" s="7"/>
      <c r="V34" s="7"/>
      <c r="W34" s="600"/>
    </row>
    <row r="35" spans="1:23" s="1" customFormat="1" ht="15" customHeight="1" x14ac:dyDescent="0.3">
      <c r="A35" s="598" t="s">
        <v>42</v>
      </c>
      <c r="B35" s="598"/>
      <c r="C35" s="76"/>
      <c r="D35" s="76"/>
      <c r="E35" s="31" t="s">
        <v>16</v>
      </c>
      <c r="F35" s="31"/>
      <c r="G35" s="597" t="s">
        <v>20</v>
      </c>
      <c r="H35" s="597"/>
      <c r="I35" s="597"/>
      <c r="J35" s="597"/>
      <c r="L35" s="31" t="s">
        <v>16</v>
      </c>
      <c r="M35" s="31"/>
      <c r="N35" s="31"/>
      <c r="O35" s="31"/>
      <c r="P35" s="7"/>
      <c r="Q35" s="7"/>
      <c r="R35" s="7"/>
      <c r="V35" s="6"/>
      <c r="W35" s="4"/>
    </row>
    <row r="36" spans="1:23" s="1" customFormat="1" ht="15" customHeight="1" x14ac:dyDescent="0.3">
      <c r="A36" s="598" t="s">
        <v>30</v>
      </c>
      <c r="B36" s="598"/>
      <c r="C36" s="76"/>
      <c r="D36" s="76"/>
      <c r="E36" s="16"/>
      <c r="F36" s="7"/>
      <c r="G36" s="597" t="s">
        <v>21</v>
      </c>
      <c r="H36" s="597"/>
      <c r="I36" s="597"/>
      <c r="J36" s="597"/>
      <c r="P36" s="14"/>
      <c r="Q36" s="14"/>
      <c r="R36" s="14"/>
      <c r="S36" s="14"/>
      <c r="T36" s="7"/>
      <c r="U36" s="6"/>
      <c r="V36" s="6"/>
    </row>
    <row r="37" spans="1:23" x14ac:dyDescent="0.3">
      <c r="B37" s="5"/>
      <c r="C37" s="5"/>
      <c r="D37" s="5"/>
    </row>
    <row r="38" spans="1:23" ht="25.5" customHeight="1" x14ac:dyDescent="0.3">
      <c r="B38" s="83">
        <v>44403</v>
      </c>
    </row>
    <row r="39" spans="1:23" ht="25.5" customHeight="1" x14ac:dyDescent="0.3">
      <c r="B39" s="83">
        <v>44491</v>
      </c>
    </row>
    <row r="40" spans="1:23" s="40" customFormat="1" ht="27" customHeight="1" x14ac:dyDescent="0.35">
      <c r="A40" s="62"/>
      <c r="B40" s="85"/>
      <c r="C40" s="86"/>
      <c r="D40" s="86"/>
      <c r="E40" s="33"/>
      <c r="F40" s="32"/>
      <c r="G40" s="34"/>
      <c r="H40" s="35"/>
      <c r="I40" s="34"/>
      <c r="J40" s="34"/>
      <c r="K40" s="64"/>
      <c r="L40" s="36"/>
      <c r="M40" s="37"/>
      <c r="N40" s="37"/>
      <c r="O40" s="37"/>
      <c r="P40" s="38"/>
      <c r="Q40" s="21"/>
      <c r="R40" s="34"/>
      <c r="S40" s="39"/>
      <c r="T40" s="73"/>
      <c r="U40" s="73"/>
    </row>
    <row r="41" spans="1:23" s="68" customFormat="1" ht="25.5" customHeight="1" x14ac:dyDescent="0.35">
      <c r="A41" s="62"/>
      <c r="B41" s="83">
        <v>44419</v>
      </c>
      <c r="C41" s="86"/>
      <c r="D41" s="86"/>
      <c r="E41" s="63"/>
      <c r="F41" s="62"/>
      <c r="G41" s="60"/>
      <c r="H41" s="71"/>
      <c r="I41" s="60"/>
      <c r="J41" s="60"/>
      <c r="K41" s="64"/>
      <c r="L41" s="65"/>
      <c r="M41" s="66"/>
      <c r="N41" s="66"/>
      <c r="O41" s="66"/>
      <c r="P41" s="67"/>
      <c r="Q41" s="72"/>
      <c r="R41" s="60"/>
      <c r="S41" s="69"/>
      <c r="T41" s="74"/>
      <c r="U41" s="74"/>
    </row>
    <row r="42" spans="1:23" s="68" customFormat="1" ht="25.5" customHeight="1" x14ac:dyDescent="0.35">
      <c r="A42" s="62"/>
      <c r="B42" s="83">
        <v>44484</v>
      </c>
      <c r="C42" s="86"/>
      <c r="D42" s="86"/>
      <c r="E42" s="63"/>
      <c r="F42" s="62"/>
      <c r="G42" s="60"/>
      <c r="H42" s="71"/>
      <c r="I42" s="60"/>
      <c r="J42" s="60"/>
      <c r="K42" s="64"/>
      <c r="L42" s="65"/>
      <c r="M42" s="66"/>
      <c r="N42" s="66"/>
      <c r="O42" s="66"/>
      <c r="P42" s="67"/>
      <c r="Q42" s="61"/>
      <c r="R42" s="60"/>
      <c r="S42" s="69"/>
      <c r="T42" s="74"/>
      <c r="U42" s="74"/>
    </row>
    <row r="43" spans="1:23" s="68" customFormat="1" ht="27" customHeight="1" x14ac:dyDescent="0.35">
      <c r="A43" s="62"/>
      <c r="B43" s="85"/>
      <c r="C43" s="86"/>
      <c r="D43" s="86"/>
      <c r="E43" s="63"/>
      <c r="F43" s="62"/>
      <c r="G43" s="60"/>
      <c r="H43" s="71"/>
      <c r="I43" s="60"/>
      <c r="J43" s="60"/>
      <c r="K43" s="64"/>
      <c r="L43" s="65"/>
      <c r="M43" s="66"/>
      <c r="N43" s="66"/>
      <c r="O43" s="66"/>
      <c r="P43" s="67"/>
      <c r="Q43" s="61"/>
      <c r="R43" s="60"/>
      <c r="S43" s="69"/>
      <c r="T43" s="627"/>
      <c r="U43" s="627"/>
    </row>
  </sheetData>
  <mergeCells count="48">
    <mergeCell ref="A35:B35"/>
    <mergeCell ref="G35:J35"/>
    <mergeCell ref="A36:B36"/>
    <mergeCell ref="G36:J36"/>
    <mergeCell ref="T43:U43"/>
    <mergeCell ref="T15:U15"/>
    <mergeCell ref="T17:U17"/>
    <mergeCell ref="A27:B27"/>
    <mergeCell ref="G27:J27"/>
    <mergeCell ref="Q27:S27"/>
    <mergeCell ref="R24:U24"/>
    <mergeCell ref="W29:W34"/>
    <mergeCell ref="B30:F30"/>
    <mergeCell ref="H30:L31"/>
    <mergeCell ref="A34:B34"/>
    <mergeCell ref="T16:U16"/>
    <mergeCell ref="A28:B28"/>
    <mergeCell ref="G28:J28"/>
    <mergeCell ref="Q28:S28"/>
    <mergeCell ref="A26:B26"/>
    <mergeCell ref="G26:J26"/>
    <mergeCell ref="Q26:S26"/>
    <mergeCell ref="T18:U18"/>
    <mergeCell ref="T19:U19"/>
    <mergeCell ref="T20:U20"/>
    <mergeCell ref="T21:U21"/>
    <mergeCell ref="T22:U22"/>
    <mergeCell ref="S1:V1"/>
    <mergeCell ref="A2:U2"/>
    <mergeCell ref="A3:U3"/>
    <mergeCell ref="A4:U4"/>
    <mergeCell ref="A5:U5"/>
    <mergeCell ref="V12:V14"/>
    <mergeCell ref="G13:G14"/>
    <mergeCell ref="H13:H14"/>
    <mergeCell ref="I13:I14"/>
    <mergeCell ref="A6:U6"/>
    <mergeCell ref="A12:A14"/>
    <mergeCell ref="B12:B14"/>
    <mergeCell ref="C12:C14"/>
    <mergeCell ref="D12:D14"/>
    <mergeCell ref="E12:E14"/>
    <mergeCell ref="G12:K12"/>
    <mergeCell ref="T12:U14"/>
    <mergeCell ref="J13:J14"/>
    <mergeCell ref="K13:K14"/>
    <mergeCell ref="F12:F14"/>
    <mergeCell ref="L12:S14"/>
  </mergeCells>
  <printOptions horizontalCentered="1"/>
  <pageMargins left="1.1811023622047245" right="0.23622047244094491" top="0.51" bottom="0.35433070866141736" header="0.24" footer="0.31496062992125984"/>
  <pageSetup paperSize="5" scale="65" fitToHeight="0" orientation="landscape" r:id="rId1"/>
  <headerFooter>
    <oddHeader>&amp;RPayroll No. : ________________ 
Sheet &amp;P of &amp;N  Sheets</oddHeader>
  </headerFooter>
  <colBreaks count="1" manualBreakCount="1">
    <brk id="21" max="39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167"/>
  <sheetViews>
    <sheetView view="pageBreakPreview" topLeftCell="A140" zoomScale="85" zoomScaleNormal="85" zoomScaleSheetLayoutView="85" workbookViewId="0">
      <pane xSplit="2" topLeftCell="C1" activePane="topRight" state="frozen"/>
      <selection pane="topRight" activeCell="B142" sqref="B142"/>
    </sheetView>
  </sheetViews>
  <sheetFormatPr defaultRowHeight="15.6" x14ac:dyDescent="0.3"/>
  <cols>
    <col min="1" max="1" width="5.5" customWidth="1"/>
    <col min="2" max="2" width="33.3984375" customWidth="1"/>
    <col min="3" max="4" width="3" customWidth="1"/>
    <col min="5" max="5" width="23.19921875" customWidth="1"/>
    <col min="6" max="6" width="11.69921875" hidden="1" customWidth="1"/>
    <col min="7" max="7" width="14.59765625" customWidth="1"/>
    <col min="8" max="8" width="18.3984375" customWidth="1"/>
    <col min="9" max="9" width="17.59765625" customWidth="1"/>
    <col min="10" max="10" width="17.8984375" customWidth="1"/>
    <col min="11" max="12" width="17" customWidth="1"/>
    <col min="13" max="15" width="11.5" hidden="1" customWidth="1"/>
    <col min="16" max="16" width="12.3984375" hidden="1" customWidth="1"/>
    <col min="17" max="17" width="15.5" customWidth="1"/>
    <col min="18" max="18" width="5.3984375" customWidth="1"/>
    <col min="19" max="19" width="20.69921875" customWidth="1"/>
    <col min="20" max="20" width="5.5" style="445" customWidth="1"/>
    <col min="21" max="21" width="26.19921875" customWidth="1"/>
    <col min="22" max="22" width="5.59765625" customWidth="1"/>
  </cols>
  <sheetData>
    <row r="1" spans="1:22" s="20" customFormat="1" ht="17.25" customHeight="1" x14ac:dyDescent="0.3">
      <c r="Q1" s="542" t="s">
        <v>26</v>
      </c>
      <c r="R1" s="542"/>
      <c r="S1" s="542"/>
      <c r="T1" s="542"/>
      <c r="U1" s="542"/>
    </row>
    <row r="2" spans="1:22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469"/>
      <c r="U2" s="52"/>
    </row>
    <row r="3" spans="1:22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469"/>
      <c r="U3" s="52"/>
    </row>
    <row r="4" spans="1:22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469"/>
      <c r="U4" s="52"/>
    </row>
    <row r="5" spans="1:22" s="1" customFormat="1" ht="18" customHeight="1" x14ac:dyDescent="0.3">
      <c r="A5" s="545" t="s">
        <v>994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470"/>
      <c r="U5" s="53"/>
    </row>
    <row r="6" spans="1:22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471"/>
      <c r="U6" s="54"/>
    </row>
    <row r="7" spans="1:22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2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R8" s="11"/>
      <c r="S8" s="11"/>
      <c r="T8" s="11"/>
      <c r="U8" s="11"/>
    </row>
    <row r="9" spans="1:22" s="1" customFormat="1" x14ac:dyDescent="0.3">
      <c r="A9" s="11" t="s">
        <v>34</v>
      </c>
      <c r="B9" s="6" t="s">
        <v>57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R9" s="12"/>
      <c r="S9" s="6"/>
      <c r="T9" s="11"/>
      <c r="U9" s="6"/>
    </row>
    <row r="10" spans="1:22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  <c r="T10" s="7"/>
    </row>
    <row r="11" spans="1:22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2" s="275" customFormat="1" ht="24" customHeight="1" thickBot="1" x14ac:dyDescent="0.35">
      <c r="A12" s="732" t="s">
        <v>5</v>
      </c>
      <c r="B12" s="735" t="s">
        <v>1</v>
      </c>
      <c r="C12" s="738" t="s">
        <v>43</v>
      </c>
      <c r="D12" s="741" t="s">
        <v>25</v>
      </c>
      <c r="E12" s="738" t="s">
        <v>1012</v>
      </c>
      <c r="F12" s="744" t="s">
        <v>6</v>
      </c>
      <c r="G12" s="747" t="s">
        <v>3</v>
      </c>
      <c r="H12" s="748"/>
      <c r="I12" s="748"/>
      <c r="J12" s="748"/>
      <c r="K12" s="748"/>
      <c r="L12" s="749"/>
      <c r="M12" s="274"/>
      <c r="N12" s="274"/>
      <c r="O12" s="274"/>
      <c r="P12" s="280"/>
      <c r="Q12" s="741" t="s">
        <v>990</v>
      </c>
      <c r="R12" s="750" t="s">
        <v>7</v>
      </c>
      <c r="S12" s="751"/>
      <c r="T12" s="732" t="s">
        <v>5</v>
      </c>
      <c r="U12" s="766" t="s">
        <v>8</v>
      </c>
      <c r="V12" s="172"/>
    </row>
    <row r="13" spans="1:22" s="275" customFormat="1" ht="19.5" customHeight="1" thickBot="1" x14ac:dyDescent="0.35">
      <c r="A13" s="733"/>
      <c r="B13" s="736"/>
      <c r="C13" s="739"/>
      <c r="D13" s="742"/>
      <c r="E13" s="739"/>
      <c r="F13" s="745"/>
      <c r="G13" s="756" t="s">
        <v>62</v>
      </c>
      <c r="H13" s="758" t="s">
        <v>70</v>
      </c>
      <c r="I13" s="760" t="s">
        <v>893</v>
      </c>
      <c r="J13" s="761" t="s">
        <v>894</v>
      </c>
      <c r="K13" s="763" t="s">
        <v>896</v>
      </c>
      <c r="L13" s="764"/>
      <c r="M13" s="276"/>
      <c r="N13" s="276"/>
      <c r="O13" s="276"/>
      <c r="P13" s="277"/>
      <c r="Q13" s="742"/>
      <c r="R13" s="752"/>
      <c r="S13" s="753"/>
      <c r="T13" s="733"/>
      <c r="U13" s="767"/>
    </row>
    <row r="14" spans="1:22" s="275" customFormat="1" ht="37.5" customHeight="1" thickBot="1" x14ac:dyDescent="0.35">
      <c r="A14" s="734"/>
      <c r="B14" s="737"/>
      <c r="C14" s="740"/>
      <c r="D14" s="743"/>
      <c r="E14" s="740"/>
      <c r="F14" s="746"/>
      <c r="G14" s="757"/>
      <c r="H14" s="759"/>
      <c r="I14" s="746"/>
      <c r="J14" s="762"/>
      <c r="K14" s="281" t="s">
        <v>62</v>
      </c>
      <c r="L14" s="282" t="s">
        <v>70</v>
      </c>
      <c r="M14" s="278"/>
      <c r="N14" s="278"/>
      <c r="O14" s="278"/>
      <c r="P14" s="279"/>
      <c r="Q14" s="743"/>
      <c r="R14" s="754"/>
      <c r="S14" s="755"/>
      <c r="T14" s="734"/>
      <c r="U14" s="768"/>
    </row>
    <row r="15" spans="1:22" s="202" customFormat="1" ht="59.25" customHeight="1" x14ac:dyDescent="0.4">
      <c r="A15" s="186">
        <v>1</v>
      </c>
      <c r="B15" s="500" t="s">
        <v>131</v>
      </c>
      <c r="C15" s="223"/>
      <c r="D15" s="223">
        <v>1</v>
      </c>
      <c r="E15" s="93" t="s">
        <v>695</v>
      </c>
      <c r="F15" s="187">
        <v>1881</v>
      </c>
      <c r="G15" s="136">
        <v>34335</v>
      </c>
      <c r="H15" s="118">
        <v>5000</v>
      </c>
      <c r="I15" s="196" t="s">
        <v>991</v>
      </c>
      <c r="J15" s="497">
        <v>0.9</v>
      </c>
      <c r="K15" s="189">
        <f>ROUND(G15*J15,2)</f>
        <v>30901.5</v>
      </c>
      <c r="L15" s="189">
        <f>ROUND(H15*J15,2)</f>
        <v>4500</v>
      </c>
      <c r="M15" s="198"/>
      <c r="N15" s="198"/>
      <c r="O15" s="198"/>
      <c r="P15" s="199"/>
      <c r="Q15" s="490">
        <f>K15+L15</f>
        <v>35401.5</v>
      </c>
      <c r="S15" s="492">
        <f>Q15</f>
        <v>35401.5</v>
      </c>
      <c r="T15" s="186">
        <v>1</v>
      </c>
      <c r="U15" s="488"/>
    </row>
    <row r="17" spans="1:22" s="1" customFormat="1" ht="57" customHeight="1" thickBot="1" x14ac:dyDescent="0.35">
      <c r="A17" s="10"/>
      <c r="B17" s="41"/>
      <c r="C17" s="48">
        <f>SUM(C1:C14)</f>
        <v>0</v>
      </c>
      <c r="D17" s="48">
        <f>SUM(D1:D14)</f>
        <v>0</v>
      </c>
      <c r="E17" s="41"/>
      <c r="G17" s="251"/>
      <c r="H17" s="251"/>
      <c r="J17" s="493" t="s">
        <v>35</v>
      </c>
      <c r="K17" s="494">
        <f>SUM(K15)</f>
        <v>30901.5</v>
      </c>
      <c r="L17" s="494">
        <f t="shared" ref="L17:P17" si="0">SUM(L15)</f>
        <v>4500</v>
      </c>
      <c r="M17" s="494">
        <f t="shared" si="0"/>
        <v>0</v>
      </c>
      <c r="N17" s="494">
        <f t="shared" si="0"/>
        <v>0</v>
      </c>
      <c r="O17" s="494">
        <f t="shared" si="0"/>
        <v>0</v>
      </c>
      <c r="P17" s="494">
        <f t="shared" si="0"/>
        <v>0</v>
      </c>
      <c r="Q17" s="494">
        <f>SUM(Q15)</f>
        <v>35401.5</v>
      </c>
      <c r="R17" s="495"/>
      <c r="S17" s="496">
        <f>SUM(S15)</f>
        <v>35401.5</v>
      </c>
      <c r="T17" s="10"/>
      <c r="U17" s="6"/>
    </row>
    <row r="18" spans="1:22" s="51" customFormat="1" ht="18.75" customHeight="1" thickTop="1" thickBot="1" x14ac:dyDescent="0.35">
      <c r="A18" s="22"/>
      <c r="B18" s="23"/>
      <c r="C18" s="23"/>
      <c r="D18" s="23"/>
      <c r="E18" s="23"/>
      <c r="F18" s="23"/>
      <c r="G18" s="49"/>
      <c r="H18" s="49"/>
      <c r="I18" s="49"/>
      <c r="J18" s="49"/>
      <c r="K18" s="49"/>
      <c r="L18" s="49"/>
      <c r="M18" s="50"/>
      <c r="N18" s="50"/>
      <c r="O18" s="50"/>
      <c r="P18" s="49"/>
      <c r="Q18" s="49"/>
      <c r="R18" s="49"/>
      <c r="S18" s="49"/>
      <c r="T18" s="22"/>
      <c r="U18" s="23"/>
    </row>
    <row r="19" spans="1:22" s="1" customFormat="1" ht="20.25" customHeight="1" thickBot="1" x14ac:dyDescent="0.35">
      <c r="A19" s="9" t="s">
        <v>9</v>
      </c>
      <c r="B19" s="17" t="s">
        <v>17</v>
      </c>
      <c r="C19" s="17"/>
      <c r="D19" s="17"/>
      <c r="E19" s="6"/>
      <c r="F19" s="6"/>
      <c r="G19" s="9" t="s">
        <v>11</v>
      </c>
      <c r="H19" s="7" t="s">
        <v>27</v>
      </c>
      <c r="I19" s="7" t="s">
        <v>63</v>
      </c>
      <c r="K19" s="6"/>
      <c r="L19" s="6"/>
      <c r="M19" s="6"/>
      <c r="N19" s="6"/>
      <c r="O19" s="6"/>
      <c r="P19" s="6"/>
      <c r="Q19" s="9" t="s">
        <v>10</v>
      </c>
      <c r="R19" s="769" t="s">
        <v>68</v>
      </c>
      <c r="S19" s="597"/>
      <c r="T19" s="597"/>
      <c r="U19" s="597"/>
    </row>
    <row r="20" spans="1:22" s="1" customFormat="1" ht="20.25" customHeight="1" x14ac:dyDescent="0.3">
      <c r="A20" s="256"/>
      <c r="B20" s="17"/>
      <c r="C20" s="17"/>
      <c r="D20" s="17"/>
      <c r="E20" s="6"/>
      <c r="F20" s="6"/>
      <c r="G20" s="256"/>
      <c r="H20" s="7"/>
      <c r="K20" s="6"/>
      <c r="L20" s="6"/>
      <c r="M20" s="6"/>
      <c r="N20" s="6"/>
      <c r="O20" s="6"/>
      <c r="P20" s="6"/>
      <c r="Q20" s="258"/>
      <c r="R20" s="14"/>
      <c r="S20" s="14"/>
      <c r="T20" s="470"/>
      <c r="U20" s="14"/>
    </row>
    <row r="21" spans="1:22" s="1" customFormat="1" ht="20.25" customHeight="1" x14ac:dyDescent="0.3">
      <c r="A21" s="596" t="s">
        <v>71</v>
      </c>
      <c r="B21" s="596"/>
      <c r="C21" s="30"/>
      <c r="D21" s="30"/>
      <c r="E21" s="55"/>
      <c r="F21" s="7"/>
      <c r="G21" s="596" t="s">
        <v>45</v>
      </c>
      <c r="H21" s="596"/>
      <c r="I21" s="596"/>
      <c r="J21" s="596"/>
      <c r="K21" s="7"/>
      <c r="L21" s="55"/>
      <c r="M21" s="7"/>
      <c r="N21" s="7"/>
      <c r="O21" s="7"/>
      <c r="P21" s="7"/>
      <c r="Q21" s="489"/>
      <c r="R21" s="596" t="s">
        <v>39</v>
      </c>
      <c r="S21" s="596"/>
      <c r="T21" s="467"/>
      <c r="U21" s="55"/>
    </row>
    <row r="22" spans="1:22" s="1" customFormat="1" ht="20.25" customHeight="1" x14ac:dyDescent="0.3">
      <c r="A22" s="597" t="s">
        <v>37</v>
      </c>
      <c r="B22" s="597"/>
      <c r="C22" s="258"/>
      <c r="D22" s="258"/>
      <c r="E22" s="31" t="s">
        <v>16</v>
      </c>
      <c r="F22" s="31"/>
      <c r="G22" s="597" t="s">
        <v>38</v>
      </c>
      <c r="H22" s="597"/>
      <c r="I22" s="597"/>
      <c r="J22" s="597"/>
      <c r="L22" s="31" t="s">
        <v>16</v>
      </c>
      <c r="M22" s="31"/>
      <c r="N22" s="31"/>
      <c r="O22" s="31"/>
      <c r="P22" s="8"/>
      <c r="Q22" s="16"/>
      <c r="R22" s="598" t="s">
        <v>40</v>
      </c>
      <c r="S22" s="598"/>
      <c r="T22" s="465"/>
      <c r="U22" s="31" t="s">
        <v>16</v>
      </c>
    </row>
    <row r="23" spans="1:22" s="1" customFormat="1" ht="20.25" customHeight="1" x14ac:dyDescent="0.3">
      <c r="A23" s="597" t="s">
        <v>18</v>
      </c>
      <c r="B23" s="597"/>
      <c r="C23" s="258"/>
      <c r="D23" s="258"/>
      <c r="F23" s="8"/>
      <c r="G23" s="599" t="s">
        <v>19</v>
      </c>
      <c r="H23" s="599"/>
      <c r="I23" s="599"/>
      <c r="J23" s="599"/>
      <c r="Q23" s="16"/>
      <c r="R23" s="765" t="s">
        <v>28</v>
      </c>
      <c r="S23" s="765"/>
      <c r="T23" s="491"/>
      <c r="U23" s="16"/>
    </row>
    <row r="24" spans="1:22" s="1" customFormat="1" ht="20.25" customHeight="1" thickBot="1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R24" s="7"/>
      <c r="S24" s="6"/>
      <c r="T24" s="6"/>
      <c r="U24" s="6"/>
      <c r="V24" s="600"/>
    </row>
    <row r="25" spans="1:22" s="1" customFormat="1" ht="18.75" customHeight="1" thickBot="1" x14ac:dyDescent="0.35">
      <c r="A25" s="9" t="s">
        <v>12</v>
      </c>
      <c r="B25" s="601" t="s">
        <v>29</v>
      </c>
      <c r="C25" s="601"/>
      <c r="D25" s="601"/>
      <c r="E25" s="601"/>
      <c r="F25" s="601"/>
      <c r="G25" s="9" t="s">
        <v>14</v>
      </c>
      <c r="H25" s="602" t="s">
        <v>67</v>
      </c>
      <c r="I25" s="602"/>
      <c r="J25" s="602"/>
      <c r="K25" s="602"/>
      <c r="L25" s="602"/>
      <c r="M25" s="79"/>
      <c r="N25" s="79"/>
      <c r="O25" s="79"/>
      <c r="Q25" s="9" t="s">
        <v>25</v>
      </c>
      <c r="T25" s="9" t="s">
        <v>12</v>
      </c>
      <c r="U25" s="6"/>
      <c r="V25" s="600"/>
    </row>
    <row r="26" spans="1:22" s="1" customFormat="1" ht="18.75" customHeight="1" x14ac:dyDescent="0.3">
      <c r="A26" s="6" t="s">
        <v>13</v>
      </c>
      <c r="B26" s="14"/>
      <c r="C26" s="14"/>
      <c r="D26" s="14"/>
      <c r="E26" s="14"/>
      <c r="F26" s="14"/>
      <c r="G26" s="14"/>
      <c r="H26" s="602"/>
      <c r="I26" s="602"/>
      <c r="J26" s="602"/>
      <c r="K26" s="602"/>
      <c r="L26" s="602"/>
      <c r="M26" s="79"/>
      <c r="N26" s="79"/>
      <c r="O26" s="79"/>
      <c r="T26" s="6" t="s">
        <v>13</v>
      </c>
      <c r="V26" s="600"/>
    </row>
    <row r="27" spans="1:22" s="1" customFormat="1" ht="15" customHeight="1" x14ac:dyDescent="0.3">
      <c r="A27" s="6"/>
      <c r="B27" s="7" t="s">
        <v>15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S27" s="7" t="s">
        <v>22</v>
      </c>
      <c r="T27" s="6"/>
      <c r="V27" s="600"/>
    </row>
    <row r="28" spans="1:22" s="1" customFormat="1" ht="16.5" customHeight="1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S28" s="6" t="s">
        <v>23</v>
      </c>
      <c r="T28" s="6"/>
      <c r="V28" s="600"/>
    </row>
    <row r="29" spans="1:22" s="1" customFormat="1" ht="15" customHeight="1" x14ac:dyDescent="0.3">
      <c r="A29" s="596" t="s">
        <v>41</v>
      </c>
      <c r="B29" s="596"/>
      <c r="C29" s="30"/>
      <c r="D29" s="30"/>
      <c r="E29" s="55"/>
      <c r="F29" s="7"/>
      <c r="G29" s="7"/>
      <c r="H29" s="55"/>
      <c r="I29" s="55"/>
      <c r="J29" s="13"/>
      <c r="L29" s="13"/>
      <c r="P29" s="7"/>
      <c r="Q29" s="7"/>
      <c r="R29" s="7"/>
      <c r="S29" s="7"/>
      <c r="T29" s="7"/>
      <c r="U29" s="7"/>
      <c r="V29" s="600"/>
    </row>
    <row r="30" spans="1:22" s="1" customFormat="1" ht="15" customHeight="1" x14ac:dyDescent="0.3">
      <c r="A30" s="598" t="s">
        <v>42</v>
      </c>
      <c r="B30" s="598"/>
      <c r="C30" s="257"/>
      <c r="D30" s="257"/>
      <c r="E30" s="31" t="s">
        <v>16</v>
      </c>
      <c r="F30" s="31"/>
      <c r="G30" s="597" t="s">
        <v>20</v>
      </c>
      <c r="H30" s="597"/>
      <c r="I30" s="597"/>
      <c r="J30" s="597"/>
      <c r="L30" s="31" t="s">
        <v>16</v>
      </c>
      <c r="M30" s="31"/>
      <c r="N30" s="31"/>
      <c r="O30" s="31"/>
      <c r="P30" s="7"/>
      <c r="U30" s="6"/>
      <c r="V30" s="4"/>
    </row>
    <row r="31" spans="1:22" s="1" customFormat="1" ht="15" customHeight="1" x14ac:dyDescent="0.3">
      <c r="A31" s="598" t="s">
        <v>30</v>
      </c>
      <c r="B31" s="598"/>
      <c r="C31" s="257"/>
      <c r="D31" s="257"/>
      <c r="E31" s="16"/>
      <c r="F31" s="7"/>
      <c r="G31" s="597" t="s">
        <v>21</v>
      </c>
      <c r="H31" s="597"/>
      <c r="I31" s="597"/>
      <c r="J31" s="597"/>
      <c r="P31" s="14"/>
      <c r="Q31" s="14"/>
      <c r="R31" s="7"/>
      <c r="S31" s="6"/>
      <c r="T31" s="6"/>
      <c r="U31" s="6"/>
    </row>
    <row r="33" spans="1:22" s="20" customFormat="1" ht="17.25" customHeight="1" x14ac:dyDescent="0.3">
      <c r="Q33" s="542" t="s">
        <v>26</v>
      </c>
      <c r="R33" s="542"/>
      <c r="S33" s="542"/>
      <c r="T33" s="542"/>
      <c r="U33" s="542"/>
    </row>
    <row r="34" spans="1:22" s="20" customFormat="1" ht="17.25" customHeight="1" x14ac:dyDescent="0.3">
      <c r="A34" s="543" t="s">
        <v>64</v>
      </c>
      <c r="B34" s="544"/>
      <c r="C34" s="544"/>
      <c r="D34" s="544"/>
      <c r="E34" s="544"/>
      <c r="F34" s="544"/>
      <c r="G34" s="544"/>
      <c r="H34" s="544"/>
      <c r="I34" s="544"/>
      <c r="J34" s="544"/>
      <c r="K34" s="544"/>
      <c r="L34" s="544"/>
      <c r="M34" s="544"/>
      <c r="N34" s="544"/>
      <c r="O34" s="544"/>
      <c r="P34" s="544"/>
      <c r="Q34" s="544"/>
      <c r="R34" s="544"/>
      <c r="S34" s="544"/>
      <c r="T34" s="469"/>
      <c r="U34" s="52"/>
    </row>
    <row r="35" spans="1:22" s="20" customFormat="1" ht="17.25" customHeight="1" x14ac:dyDescent="0.3">
      <c r="A35" s="543" t="s">
        <v>65</v>
      </c>
      <c r="B35" s="544"/>
      <c r="C35" s="544"/>
      <c r="D35" s="544"/>
      <c r="E35" s="544"/>
      <c r="F35" s="544"/>
      <c r="G35" s="544"/>
      <c r="H35" s="544"/>
      <c r="I35" s="544"/>
      <c r="J35" s="544"/>
      <c r="K35" s="544"/>
      <c r="L35" s="544"/>
      <c r="M35" s="544"/>
      <c r="N35" s="544"/>
      <c r="O35" s="544"/>
      <c r="P35" s="544"/>
      <c r="Q35" s="544"/>
      <c r="R35" s="544"/>
      <c r="S35" s="544"/>
      <c r="T35" s="469"/>
      <c r="U35" s="52"/>
    </row>
    <row r="36" spans="1:22" s="20" customFormat="1" ht="17.25" customHeight="1" x14ac:dyDescent="0.3">
      <c r="A36" s="543" t="s">
        <v>66</v>
      </c>
      <c r="B36" s="544"/>
      <c r="C36" s="544"/>
      <c r="D36" s="544"/>
      <c r="E36" s="544"/>
      <c r="F36" s="544"/>
      <c r="G36" s="544"/>
      <c r="H36" s="544"/>
      <c r="I36" s="544"/>
      <c r="J36" s="544"/>
      <c r="K36" s="544"/>
      <c r="L36" s="544"/>
      <c r="M36" s="544"/>
      <c r="N36" s="544"/>
      <c r="O36" s="544"/>
      <c r="P36" s="544"/>
      <c r="Q36" s="544"/>
      <c r="R36" s="544"/>
      <c r="S36" s="544"/>
      <c r="T36" s="469"/>
      <c r="U36" s="52"/>
    </row>
    <row r="37" spans="1:22" s="1" customFormat="1" ht="18" customHeight="1" x14ac:dyDescent="0.3">
      <c r="A37" s="545" t="s">
        <v>994</v>
      </c>
      <c r="B37" s="545"/>
      <c r="C37" s="545"/>
      <c r="D37" s="545"/>
      <c r="E37" s="545"/>
      <c r="F37" s="545"/>
      <c r="G37" s="545"/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5"/>
      <c r="S37" s="545"/>
      <c r="T37" s="470"/>
      <c r="U37" s="53"/>
    </row>
    <row r="38" spans="1:22" s="1" customFormat="1" ht="16.5" customHeight="1" x14ac:dyDescent="0.3">
      <c r="A38" s="546" t="s">
        <v>900</v>
      </c>
      <c r="B38" s="546"/>
      <c r="C38" s="546"/>
      <c r="D38" s="546"/>
      <c r="E38" s="546"/>
      <c r="F38" s="546"/>
      <c r="G38" s="546"/>
      <c r="H38" s="546"/>
      <c r="I38" s="546"/>
      <c r="J38" s="546"/>
      <c r="K38" s="546"/>
      <c r="L38" s="546"/>
      <c r="M38" s="546"/>
      <c r="N38" s="546"/>
      <c r="O38" s="546"/>
      <c r="P38" s="546"/>
      <c r="Q38" s="546"/>
      <c r="R38" s="546"/>
      <c r="S38" s="546"/>
      <c r="T38" s="471"/>
      <c r="U38" s="54"/>
    </row>
    <row r="39" spans="1:22" s="1" customFormat="1" ht="8.2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2" s="1" customFormat="1" x14ac:dyDescent="0.3">
      <c r="A40" s="11" t="s">
        <v>33</v>
      </c>
      <c r="B40" s="11" t="s">
        <v>31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R40" s="11"/>
      <c r="S40" s="11"/>
      <c r="T40" s="11"/>
      <c r="U40" s="11"/>
    </row>
    <row r="41" spans="1:22" s="1" customFormat="1" x14ac:dyDescent="0.3">
      <c r="A41" s="11" t="s">
        <v>34</v>
      </c>
      <c r="B41" s="6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R41" s="12"/>
      <c r="S41" s="6"/>
      <c r="T41" s="11"/>
      <c r="U41" s="6"/>
    </row>
    <row r="42" spans="1:22" s="1" customFormat="1" ht="22.5" customHeight="1" x14ac:dyDescent="0.3">
      <c r="A42" s="7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6"/>
      <c r="R42" s="6"/>
      <c r="S42" s="6"/>
      <c r="T42" s="7"/>
    </row>
    <row r="43" spans="1:22" s="1" customFormat="1" ht="9" customHeight="1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2" s="275" customFormat="1" ht="24" customHeight="1" thickBot="1" x14ac:dyDescent="0.35">
      <c r="A44" s="732" t="s">
        <v>5</v>
      </c>
      <c r="B44" s="735" t="s">
        <v>1</v>
      </c>
      <c r="C44" s="738" t="s">
        <v>43</v>
      </c>
      <c r="D44" s="741" t="s">
        <v>25</v>
      </c>
      <c r="E44" s="738" t="s">
        <v>1012</v>
      </c>
      <c r="F44" s="744" t="s">
        <v>6</v>
      </c>
      <c r="G44" s="747" t="s">
        <v>3</v>
      </c>
      <c r="H44" s="748"/>
      <c r="I44" s="748"/>
      <c r="J44" s="748"/>
      <c r="K44" s="748"/>
      <c r="L44" s="749"/>
      <c r="M44" s="274"/>
      <c r="N44" s="274"/>
      <c r="O44" s="274"/>
      <c r="P44" s="280"/>
      <c r="Q44" s="741" t="s">
        <v>990</v>
      </c>
      <c r="R44" s="750" t="s">
        <v>7</v>
      </c>
      <c r="S44" s="751"/>
      <c r="T44" s="732" t="s">
        <v>5</v>
      </c>
      <c r="U44" s="766" t="s">
        <v>8</v>
      </c>
      <c r="V44" s="172"/>
    </row>
    <row r="45" spans="1:22" s="275" customFormat="1" ht="19.5" customHeight="1" thickBot="1" x14ac:dyDescent="0.35">
      <c r="A45" s="733"/>
      <c r="B45" s="736"/>
      <c r="C45" s="739"/>
      <c r="D45" s="742"/>
      <c r="E45" s="739"/>
      <c r="F45" s="745"/>
      <c r="G45" s="756" t="s">
        <v>62</v>
      </c>
      <c r="H45" s="758" t="s">
        <v>70</v>
      </c>
      <c r="I45" s="760" t="s">
        <v>893</v>
      </c>
      <c r="J45" s="761" t="s">
        <v>894</v>
      </c>
      <c r="K45" s="763" t="s">
        <v>896</v>
      </c>
      <c r="L45" s="764"/>
      <c r="M45" s="276"/>
      <c r="N45" s="276"/>
      <c r="O45" s="276"/>
      <c r="P45" s="277"/>
      <c r="Q45" s="742"/>
      <c r="R45" s="752"/>
      <c r="S45" s="753"/>
      <c r="T45" s="733"/>
      <c r="U45" s="767"/>
    </row>
    <row r="46" spans="1:22" s="275" customFormat="1" ht="37.5" customHeight="1" thickBot="1" x14ac:dyDescent="0.35">
      <c r="A46" s="734"/>
      <c r="B46" s="737"/>
      <c r="C46" s="740"/>
      <c r="D46" s="743"/>
      <c r="E46" s="740"/>
      <c r="F46" s="746"/>
      <c r="G46" s="757"/>
      <c r="H46" s="759"/>
      <c r="I46" s="746"/>
      <c r="J46" s="762"/>
      <c r="K46" s="281" t="s">
        <v>62</v>
      </c>
      <c r="L46" s="282" t="s">
        <v>70</v>
      </c>
      <c r="M46" s="278"/>
      <c r="N46" s="278"/>
      <c r="O46" s="278"/>
      <c r="P46" s="279"/>
      <c r="Q46" s="743"/>
      <c r="R46" s="754"/>
      <c r="S46" s="755"/>
      <c r="T46" s="734"/>
      <c r="U46" s="768"/>
    </row>
    <row r="47" spans="1:22" s="202" customFormat="1" ht="59.25" customHeight="1" x14ac:dyDescent="0.4">
      <c r="A47" s="186">
        <v>1</v>
      </c>
      <c r="B47" s="500" t="s">
        <v>77</v>
      </c>
      <c r="C47" s="223"/>
      <c r="D47" s="115">
        <v>1</v>
      </c>
      <c r="E47" s="116" t="s">
        <v>651</v>
      </c>
      <c r="F47" s="187">
        <v>1881</v>
      </c>
      <c r="G47" s="101">
        <v>46193</v>
      </c>
      <c r="H47" s="118">
        <v>5000</v>
      </c>
      <c r="I47" s="501" t="s">
        <v>995</v>
      </c>
      <c r="J47" s="497">
        <v>0.8</v>
      </c>
      <c r="K47" s="189">
        <f>ROUND(G47*J47,2)</f>
        <v>36954.400000000001</v>
      </c>
      <c r="L47" s="189">
        <f>ROUND(H47*J47,2)</f>
        <v>4000</v>
      </c>
      <c r="M47" s="198"/>
      <c r="N47" s="198"/>
      <c r="O47" s="198"/>
      <c r="P47" s="199"/>
      <c r="Q47" s="490">
        <f>K47+L47</f>
        <v>40954.400000000001</v>
      </c>
      <c r="S47" s="492">
        <f>Q47</f>
        <v>40954.400000000001</v>
      </c>
      <c r="T47" s="186">
        <v>1</v>
      </c>
      <c r="U47" s="488"/>
    </row>
    <row r="48" spans="1:22" s="445" customFormat="1" x14ac:dyDescent="0.3"/>
    <row r="49" spans="1:22" s="1" customFormat="1" ht="57" customHeight="1" thickBot="1" x14ac:dyDescent="0.35">
      <c r="A49" s="10"/>
      <c r="B49" s="41"/>
      <c r="C49" s="48">
        <f>SUM(C33:C46)</f>
        <v>0</v>
      </c>
      <c r="D49" s="48">
        <f>SUM(D33:D46)</f>
        <v>0</v>
      </c>
      <c r="E49" s="41"/>
      <c r="G49" s="251"/>
      <c r="H49" s="251"/>
      <c r="J49" s="493" t="s">
        <v>35</v>
      </c>
      <c r="K49" s="494">
        <f>SUM(K47:K48)</f>
        <v>36954.400000000001</v>
      </c>
      <c r="L49" s="494">
        <f>SUM(L47:L48)</f>
        <v>4000</v>
      </c>
      <c r="M49" s="494">
        <f>SUM(M47)</f>
        <v>0</v>
      </c>
      <c r="N49" s="494">
        <f>SUM(N47)</f>
        <v>0</v>
      </c>
      <c r="O49" s="494">
        <f>SUM(O47)</f>
        <v>0</v>
      </c>
      <c r="P49" s="494">
        <f>SUM(P47)</f>
        <v>0</v>
      </c>
      <c r="Q49" s="494">
        <f>SUM(Q47:Q48)</f>
        <v>40954.400000000001</v>
      </c>
      <c r="R49" s="495"/>
      <c r="S49" s="496">
        <f>SUM(S47:S48)</f>
        <v>40954.400000000001</v>
      </c>
      <c r="T49" s="10"/>
      <c r="U49" s="6"/>
    </row>
    <row r="50" spans="1:22" s="51" customFormat="1" ht="18.75" customHeight="1" thickTop="1" thickBot="1" x14ac:dyDescent="0.35">
      <c r="A50" s="22"/>
      <c r="B50" s="23"/>
      <c r="C50" s="23"/>
      <c r="D50" s="23"/>
      <c r="E50" s="23"/>
      <c r="F50" s="23"/>
      <c r="G50" s="49"/>
      <c r="H50" s="49"/>
      <c r="I50" s="49"/>
      <c r="J50" s="49"/>
      <c r="K50" s="49"/>
      <c r="L50" s="49"/>
      <c r="M50" s="50"/>
      <c r="N50" s="50"/>
      <c r="O50" s="50"/>
      <c r="P50" s="49"/>
      <c r="Q50" s="49"/>
      <c r="R50" s="49"/>
      <c r="S50" s="49"/>
      <c r="T50" s="22"/>
      <c r="U50" s="23"/>
    </row>
    <row r="51" spans="1:22" s="1" customFormat="1" ht="20.25" customHeight="1" thickBot="1" x14ac:dyDescent="0.35">
      <c r="A51" s="9" t="s">
        <v>9</v>
      </c>
      <c r="B51" s="17" t="s">
        <v>17</v>
      </c>
      <c r="C51" s="17"/>
      <c r="D51" s="17"/>
      <c r="E51" s="6"/>
      <c r="F51" s="6"/>
      <c r="G51" s="9" t="s">
        <v>11</v>
      </c>
      <c r="H51" s="7" t="s">
        <v>27</v>
      </c>
      <c r="I51" s="7" t="s">
        <v>63</v>
      </c>
      <c r="K51" s="6"/>
      <c r="L51" s="6"/>
      <c r="M51" s="6"/>
      <c r="N51" s="6"/>
      <c r="O51" s="6"/>
      <c r="P51" s="6"/>
      <c r="Q51" s="9" t="s">
        <v>10</v>
      </c>
      <c r="R51" s="769" t="s">
        <v>68</v>
      </c>
      <c r="S51" s="597"/>
      <c r="T51" s="597"/>
      <c r="U51" s="597"/>
    </row>
    <row r="52" spans="1:22" s="1" customFormat="1" ht="20.25" customHeight="1" x14ac:dyDescent="0.3">
      <c r="A52" s="435"/>
      <c r="B52" s="17"/>
      <c r="C52" s="17"/>
      <c r="D52" s="17"/>
      <c r="E52" s="6"/>
      <c r="F52" s="6"/>
      <c r="G52" s="435"/>
      <c r="H52" s="7"/>
      <c r="K52" s="6"/>
      <c r="L52" s="6"/>
      <c r="M52" s="6"/>
      <c r="N52" s="6"/>
      <c r="O52" s="6"/>
      <c r="P52" s="6"/>
      <c r="Q52" s="436"/>
      <c r="R52" s="14"/>
      <c r="S52" s="14"/>
      <c r="T52" s="470"/>
      <c r="U52" s="14"/>
    </row>
    <row r="53" spans="1:22" s="1" customFormat="1" ht="20.25" customHeight="1" x14ac:dyDescent="0.3">
      <c r="A53" s="596" t="s">
        <v>71</v>
      </c>
      <c r="B53" s="596"/>
      <c r="C53" s="30"/>
      <c r="D53" s="30"/>
      <c r="E53" s="55"/>
      <c r="F53" s="7"/>
      <c r="G53" s="596" t="s">
        <v>45</v>
      </c>
      <c r="H53" s="596"/>
      <c r="I53" s="596"/>
      <c r="J53" s="596"/>
      <c r="K53" s="7"/>
      <c r="L53" s="55"/>
      <c r="M53" s="7"/>
      <c r="N53" s="7"/>
      <c r="O53" s="7"/>
      <c r="P53" s="7"/>
      <c r="Q53" s="489"/>
      <c r="R53" s="596" t="s">
        <v>39</v>
      </c>
      <c r="S53" s="596"/>
      <c r="T53" s="467"/>
      <c r="U53" s="55"/>
    </row>
    <row r="54" spans="1:22" s="1" customFormat="1" ht="20.25" customHeight="1" x14ac:dyDescent="0.3">
      <c r="A54" s="597" t="s">
        <v>37</v>
      </c>
      <c r="B54" s="597"/>
      <c r="C54" s="436"/>
      <c r="D54" s="436"/>
      <c r="E54" s="31" t="s">
        <v>16</v>
      </c>
      <c r="F54" s="31"/>
      <c r="G54" s="597" t="s">
        <v>38</v>
      </c>
      <c r="H54" s="597"/>
      <c r="I54" s="597"/>
      <c r="J54" s="597"/>
      <c r="L54" s="31" t="s">
        <v>16</v>
      </c>
      <c r="M54" s="31"/>
      <c r="N54" s="31"/>
      <c r="O54" s="31"/>
      <c r="P54" s="8"/>
      <c r="Q54" s="16"/>
      <c r="R54" s="598" t="s">
        <v>40</v>
      </c>
      <c r="S54" s="598"/>
      <c r="T54" s="465"/>
      <c r="U54" s="31" t="s">
        <v>16</v>
      </c>
    </row>
    <row r="55" spans="1:22" s="1" customFormat="1" ht="20.25" customHeight="1" x14ac:dyDescent="0.3">
      <c r="A55" s="597" t="s">
        <v>18</v>
      </c>
      <c r="B55" s="597"/>
      <c r="C55" s="436"/>
      <c r="D55" s="436"/>
      <c r="F55" s="8"/>
      <c r="G55" s="599" t="s">
        <v>19</v>
      </c>
      <c r="H55" s="599"/>
      <c r="I55" s="599"/>
      <c r="J55" s="599"/>
      <c r="Q55" s="16"/>
      <c r="R55" s="765" t="s">
        <v>28</v>
      </c>
      <c r="S55" s="765"/>
      <c r="T55" s="491"/>
      <c r="U55" s="16"/>
    </row>
    <row r="56" spans="1:22" s="1" customFormat="1" ht="20.25" customHeight="1" thickBot="1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R56" s="7"/>
      <c r="S56" s="6"/>
      <c r="T56" s="6"/>
      <c r="U56" s="6"/>
      <c r="V56" s="600"/>
    </row>
    <row r="57" spans="1:22" s="1" customFormat="1" ht="18.75" customHeight="1" thickBot="1" x14ac:dyDescent="0.35">
      <c r="A57" s="9" t="s">
        <v>12</v>
      </c>
      <c r="B57" s="601" t="s">
        <v>29</v>
      </c>
      <c r="C57" s="601"/>
      <c r="D57" s="601"/>
      <c r="E57" s="601"/>
      <c r="F57" s="601"/>
      <c r="G57" s="9" t="s">
        <v>14</v>
      </c>
      <c r="H57" s="602" t="s">
        <v>67</v>
      </c>
      <c r="I57" s="602"/>
      <c r="J57" s="602"/>
      <c r="K57" s="602"/>
      <c r="L57" s="602"/>
      <c r="M57" s="79"/>
      <c r="N57" s="79"/>
      <c r="O57" s="79"/>
      <c r="Q57" s="9" t="s">
        <v>25</v>
      </c>
      <c r="T57" s="9" t="s">
        <v>12</v>
      </c>
      <c r="U57" s="6"/>
      <c r="V57" s="600"/>
    </row>
    <row r="58" spans="1:22" s="1" customFormat="1" ht="18.75" customHeight="1" x14ac:dyDescent="0.3">
      <c r="A58" s="6" t="s">
        <v>13</v>
      </c>
      <c r="B58" s="14"/>
      <c r="C58" s="14"/>
      <c r="D58" s="14"/>
      <c r="E58" s="14"/>
      <c r="F58" s="14"/>
      <c r="G58" s="14"/>
      <c r="H58" s="602"/>
      <c r="I58" s="602"/>
      <c r="J58" s="602"/>
      <c r="K58" s="602"/>
      <c r="L58" s="602"/>
      <c r="M58" s="79"/>
      <c r="N58" s="79"/>
      <c r="O58" s="79"/>
      <c r="T58" s="6" t="s">
        <v>13</v>
      </c>
      <c r="V58" s="600"/>
    </row>
    <row r="59" spans="1:22" s="1" customFormat="1" ht="15" customHeight="1" x14ac:dyDescent="0.3">
      <c r="A59" s="6"/>
      <c r="B59" s="7" t="s">
        <v>15</v>
      </c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S59" s="7" t="s">
        <v>22</v>
      </c>
      <c r="T59" s="6"/>
      <c r="V59" s="600"/>
    </row>
    <row r="60" spans="1:22" s="1" customFormat="1" ht="16.5" customHeight="1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S60" s="6" t="s">
        <v>23</v>
      </c>
      <c r="T60" s="6"/>
      <c r="V60" s="600"/>
    </row>
    <row r="61" spans="1:22" s="1" customFormat="1" ht="15" customHeight="1" x14ac:dyDescent="0.3">
      <c r="A61" s="596" t="s">
        <v>41</v>
      </c>
      <c r="B61" s="596"/>
      <c r="C61" s="30"/>
      <c r="D61" s="30"/>
      <c r="E61" s="55"/>
      <c r="F61" s="7"/>
      <c r="G61" s="7"/>
      <c r="H61" s="55"/>
      <c r="I61" s="55"/>
      <c r="J61" s="13"/>
      <c r="L61" s="13"/>
      <c r="P61" s="7"/>
      <c r="Q61" s="7"/>
      <c r="R61" s="7"/>
      <c r="S61" s="7"/>
      <c r="T61" s="7"/>
      <c r="U61" s="7"/>
      <c r="V61" s="600"/>
    </row>
    <row r="62" spans="1:22" s="1" customFormat="1" ht="15" customHeight="1" x14ac:dyDescent="0.3">
      <c r="A62" s="598" t="s">
        <v>42</v>
      </c>
      <c r="B62" s="598"/>
      <c r="C62" s="437"/>
      <c r="D62" s="437"/>
      <c r="E62" s="31" t="s">
        <v>16</v>
      </c>
      <c r="F62" s="31"/>
      <c r="G62" s="597" t="s">
        <v>20</v>
      </c>
      <c r="H62" s="597"/>
      <c r="I62" s="597"/>
      <c r="J62" s="597"/>
      <c r="L62" s="31" t="s">
        <v>16</v>
      </c>
      <c r="M62" s="31"/>
      <c r="N62" s="31"/>
      <c r="O62" s="31"/>
      <c r="P62" s="7"/>
      <c r="U62" s="6"/>
      <c r="V62" s="4"/>
    </row>
    <row r="63" spans="1:22" s="1" customFormat="1" ht="15" customHeight="1" x14ac:dyDescent="0.3">
      <c r="A63" s="598" t="s">
        <v>30</v>
      </c>
      <c r="B63" s="598"/>
      <c r="C63" s="437"/>
      <c r="D63" s="437"/>
      <c r="E63" s="16"/>
      <c r="F63" s="7"/>
      <c r="G63" s="597" t="s">
        <v>21</v>
      </c>
      <c r="H63" s="597"/>
      <c r="I63" s="597"/>
      <c r="J63" s="597"/>
      <c r="P63" s="14"/>
      <c r="Q63" s="14"/>
      <c r="R63" s="7"/>
      <c r="S63" s="6"/>
      <c r="T63" s="6"/>
      <c r="U63" s="6"/>
    </row>
    <row r="65" spans="1:22" s="20" customFormat="1" ht="17.25" customHeight="1" x14ac:dyDescent="0.3">
      <c r="A65" s="543" t="s">
        <v>64</v>
      </c>
      <c r="B65" s="544"/>
      <c r="C65" s="544"/>
      <c r="D65" s="544"/>
      <c r="E65" s="544"/>
      <c r="F65" s="544"/>
      <c r="G65" s="544"/>
      <c r="H65" s="544"/>
      <c r="I65" s="544"/>
      <c r="J65" s="544"/>
      <c r="K65" s="544"/>
      <c r="L65" s="544"/>
      <c r="M65" s="544"/>
      <c r="N65" s="544"/>
      <c r="O65" s="544"/>
      <c r="P65" s="544"/>
      <c r="Q65" s="544"/>
      <c r="R65" s="544"/>
      <c r="S65" s="544"/>
      <c r="T65" s="469"/>
      <c r="U65" s="52"/>
    </row>
    <row r="66" spans="1:22" s="20" customFormat="1" ht="17.25" customHeight="1" x14ac:dyDescent="0.3">
      <c r="A66" s="543" t="s">
        <v>65</v>
      </c>
      <c r="B66" s="544"/>
      <c r="C66" s="544"/>
      <c r="D66" s="544"/>
      <c r="E66" s="544"/>
      <c r="F66" s="544"/>
      <c r="G66" s="544"/>
      <c r="H66" s="544"/>
      <c r="I66" s="544"/>
      <c r="J66" s="544"/>
      <c r="K66" s="544"/>
      <c r="L66" s="544"/>
      <c r="M66" s="544"/>
      <c r="N66" s="544"/>
      <c r="O66" s="544"/>
      <c r="P66" s="544"/>
      <c r="Q66" s="544"/>
      <c r="R66" s="544"/>
      <c r="S66" s="544"/>
      <c r="T66" s="469"/>
      <c r="U66" s="52"/>
    </row>
    <row r="67" spans="1:22" s="20" customFormat="1" ht="17.25" customHeight="1" x14ac:dyDescent="0.3">
      <c r="A67" s="543" t="s">
        <v>66</v>
      </c>
      <c r="B67" s="544"/>
      <c r="C67" s="544"/>
      <c r="D67" s="544"/>
      <c r="E67" s="544"/>
      <c r="F67" s="544"/>
      <c r="G67" s="544"/>
      <c r="H67" s="544"/>
      <c r="I67" s="544"/>
      <c r="J67" s="544"/>
      <c r="K67" s="544"/>
      <c r="L67" s="544"/>
      <c r="M67" s="544"/>
      <c r="N67" s="544"/>
      <c r="O67" s="544"/>
      <c r="P67" s="544"/>
      <c r="Q67" s="544"/>
      <c r="R67" s="544"/>
      <c r="S67" s="544"/>
      <c r="T67" s="469"/>
      <c r="U67" s="52"/>
    </row>
    <row r="68" spans="1:22" s="1" customFormat="1" ht="18" customHeight="1" x14ac:dyDescent="0.3">
      <c r="A68" s="545" t="s">
        <v>994</v>
      </c>
      <c r="B68" s="545"/>
      <c r="C68" s="545"/>
      <c r="D68" s="545"/>
      <c r="E68" s="545"/>
      <c r="F68" s="545"/>
      <c r="G68" s="545"/>
      <c r="H68" s="545"/>
      <c r="I68" s="545"/>
      <c r="J68" s="545"/>
      <c r="K68" s="545"/>
      <c r="L68" s="545"/>
      <c r="M68" s="545"/>
      <c r="N68" s="545"/>
      <c r="O68" s="545"/>
      <c r="P68" s="545"/>
      <c r="Q68" s="545"/>
      <c r="R68" s="545"/>
      <c r="S68" s="545"/>
      <c r="T68" s="470"/>
      <c r="U68" s="53"/>
    </row>
    <row r="69" spans="1:22" s="1" customFormat="1" ht="16.5" customHeight="1" x14ac:dyDescent="0.3">
      <c r="A69" s="546" t="s">
        <v>900</v>
      </c>
      <c r="B69" s="546"/>
      <c r="C69" s="546"/>
      <c r="D69" s="546"/>
      <c r="E69" s="546"/>
      <c r="F69" s="546"/>
      <c r="G69" s="546"/>
      <c r="H69" s="546"/>
      <c r="I69" s="546"/>
      <c r="J69" s="546"/>
      <c r="K69" s="546"/>
      <c r="L69" s="546"/>
      <c r="M69" s="546"/>
      <c r="N69" s="546"/>
      <c r="O69" s="546"/>
      <c r="P69" s="546"/>
      <c r="Q69" s="546"/>
      <c r="R69" s="546"/>
      <c r="S69" s="546"/>
      <c r="T69" s="471"/>
      <c r="U69" s="54"/>
    </row>
    <row r="70" spans="1:22" s="1" customFormat="1" ht="8.2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2" s="1" customFormat="1" x14ac:dyDescent="0.3">
      <c r="A71" s="11" t="s">
        <v>33</v>
      </c>
      <c r="B71" s="11" t="s">
        <v>31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R71" s="11"/>
      <c r="S71" s="11"/>
      <c r="T71" s="11"/>
      <c r="U71" s="11"/>
    </row>
    <row r="72" spans="1:22" s="1" customFormat="1" x14ac:dyDescent="0.3">
      <c r="A72" s="11" t="s">
        <v>34</v>
      </c>
      <c r="B72" s="6" t="s">
        <v>46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R72" s="12"/>
      <c r="S72" s="6"/>
      <c r="T72" s="11"/>
      <c r="U72" s="6"/>
    </row>
    <row r="73" spans="1:22" s="1" customFormat="1" ht="22.5" customHeight="1" x14ac:dyDescent="0.3">
      <c r="A73" s="7" t="s">
        <v>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6"/>
      <c r="R73" s="6"/>
      <c r="S73" s="6"/>
      <c r="T73" s="7"/>
    </row>
    <row r="74" spans="1:22" s="1" customFormat="1" ht="9" customHeight="1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2" s="275" customFormat="1" ht="24" customHeight="1" thickBot="1" x14ac:dyDescent="0.35">
      <c r="A75" s="732" t="s">
        <v>5</v>
      </c>
      <c r="B75" s="735" t="s">
        <v>1</v>
      </c>
      <c r="C75" s="738" t="s">
        <v>43</v>
      </c>
      <c r="D75" s="741" t="s">
        <v>25</v>
      </c>
      <c r="E75" s="738" t="s">
        <v>1012</v>
      </c>
      <c r="F75" s="744" t="s">
        <v>6</v>
      </c>
      <c r="G75" s="747" t="s">
        <v>3</v>
      </c>
      <c r="H75" s="748"/>
      <c r="I75" s="748"/>
      <c r="J75" s="748"/>
      <c r="K75" s="748"/>
      <c r="L75" s="749"/>
      <c r="M75" s="274"/>
      <c r="N75" s="274"/>
      <c r="O75" s="274"/>
      <c r="P75" s="280"/>
      <c r="Q75" s="741" t="s">
        <v>990</v>
      </c>
      <c r="R75" s="750" t="s">
        <v>7</v>
      </c>
      <c r="S75" s="751"/>
      <c r="T75" s="732" t="s">
        <v>5</v>
      </c>
      <c r="U75" s="766" t="s">
        <v>8</v>
      </c>
      <c r="V75" s="172"/>
    </row>
    <row r="76" spans="1:22" s="275" customFormat="1" ht="19.5" customHeight="1" thickBot="1" x14ac:dyDescent="0.35">
      <c r="A76" s="733"/>
      <c r="B76" s="736"/>
      <c r="C76" s="739"/>
      <c r="D76" s="742"/>
      <c r="E76" s="739"/>
      <c r="F76" s="745"/>
      <c r="G76" s="756" t="s">
        <v>62</v>
      </c>
      <c r="H76" s="758" t="s">
        <v>70</v>
      </c>
      <c r="I76" s="760" t="s">
        <v>893</v>
      </c>
      <c r="J76" s="761" t="s">
        <v>894</v>
      </c>
      <c r="K76" s="763" t="s">
        <v>896</v>
      </c>
      <c r="L76" s="764"/>
      <c r="M76" s="276"/>
      <c r="N76" s="276"/>
      <c r="O76" s="276"/>
      <c r="P76" s="277"/>
      <c r="Q76" s="742"/>
      <c r="R76" s="752"/>
      <c r="S76" s="753"/>
      <c r="T76" s="733"/>
      <c r="U76" s="767"/>
    </row>
    <row r="77" spans="1:22" s="275" customFormat="1" ht="37.5" customHeight="1" thickBot="1" x14ac:dyDescent="0.35">
      <c r="A77" s="734"/>
      <c r="B77" s="737"/>
      <c r="C77" s="740"/>
      <c r="D77" s="743"/>
      <c r="E77" s="740"/>
      <c r="F77" s="746"/>
      <c r="G77" s="757"/>
      <c r="H77" s="759"/>
      <c r="I77" s="746"/>
      <c r="J77" s="762"/>
      <c r="K77" s="281" t="s">
        <v>62</v>
      </c>
      <c r="L77" s="282" t="s">
        <v>70</v>
      </c>
      <c r="M77" s="278"/>
      <c r="N77" s="278"/>
      <c r="O77" s="278"/>
      <c r="P77" s="279"/>
      <c r="Q77" s="743"/>
      <c r="R77" s="754"/>
      <c r="S77" s="755"/>
      <c r="T77" s="734"/>
      <c r="U77" s="768"/>
    </row>
    <row r="78" spans="1:22" s="202" customFormat="1" ht="56.25" customHeight="1" thickBot="1" x14ac:dyDescent="0.45">
      <c r="A78" s="186">
        <v>1</v>
      </c>
      <c r="B78" s="500" t="s">
        <v>322</v>
      </c>
      <c r="C78" s="223"/>
      <c r="D78" s="144">
        <v>1</v>
      </c>
      <c r="E78" s="116" t="s">
        <v>786</v>
      </c>
      <c r="F78" s="187">
        <v>1881</v>
      </c>
      <c r="G78" s="100">
        <v>63392</v>
      </c>
      <c r="H78" s="118">
        <v>5000</v>
      </c>
      <c r="I78" s="501" t="s">
        <v>997</v>
      </c>
      <c r="J78" s="497">
        <v>0.7</v>
      </c>
      <c r="K78" s="189">
        <f>ROUND(G78*J78,2)</f>
        <v>44374.400000000001</v>
      </c>
      <c r="L78" s="189">
        <f>ROUND(H78*J78,2)</f>
        <v>3500</v>
      </c>
      <c r="M78" s="198"/>
      <c r="N78" s="198"/>
      <c r="O78" s="198"/>
      <c r="P78" s="199"/>
      <c r="Q78" s="490">
        <f>K78+L78</f>
        <v>47874.400000000001</v>
      </c>
      <c r="S78" s="492">
        <f>Q78</f>
        <v>47874.400000000001</v>
      </c>
      <c r="T78" s="186">
        <v>1</v>
      </c>
      <c r="U78" s="488"/>
    </row>
    <row r="79" spans="1:22" s="202" customFormat="1" ht="56.25" customHeight="1" thickBot="1" x14ac:dyDescent="0.45">
      <c r="A79" s="186">
        <v>2</v>
      </c>
      <c r="B79" s="500" t="s">
        <v>331</v>
      </c>
      <c r="C79" s="223"/>
      <c r="D79" s="144">
        <v>1</v>
      </c>
      <c r="E79" s="116" t="s">
        <v>737</v>
      </c>
      <c r="F79" s="187">
        <v>1881</v>
      </c>
      <c r="G79" s="100">
        <v>14234</v>
      </c>
      <c r="H79" s="118">
        <v>5000</v>
      </c>
      <c r="I79" s="501" t="s">
        <v>1015</v>
      </c>
      <c r="J79" s="497">
        <v>0.6</v>
      </c>
      <c r="K79" s="189">
        <f>ROUND(G79*J79,2)</f>
        <v>8540.4</v>
      </c>
      <c r="L79" s="189">
        <f>ROUND(H79*J79,2)</f>
        <v>3000</v>
      </c>
      <c r="M79" s="198"/>
      <c r="N79" s="198"/>
      <c r="O79" s="198"/>
      <c r="P79" s="199"/>
      <c r="Q79" s="490">
        <f>K79+L79</f>
        <v>11540.4</v>
      </c>
      <c r="S79" s="492">
        <f>Q79</f>
        <v>11540.4</v>
      </c>
      <c r="T79" s="186">
        <v>2</v>
      </c>
      <c r="U79" s="488"/>
    </row>
    <row r="80" spans="1:22" s="202" customFormat="1" ht="56.25" customHeight="1" x14ac:dyDescent="0.4">
      <c r="A80" s="186">
        <v>3</v>
      </c>
      <c r="B80" s="500" t="s">
        <v>348</v>
      </c>
      <c r="C80" s="223"/>
      <c r="D80" s="144">
        <v>1</v>
      </c>
      <c r="E80" s="116" t="s">
        <v>787</v>
      </c>
      <c r="F80" s="187">
        <v>1881</v>
      </c>
      <c r="G80" s="101">
        <v>46731</v>
      </c>
      <c r="H80" s="118">
        <v>5000</v>
      </c>
      <c r="I80" s="501" t="s">
        <v>996</v>
      </c>
      <c r="J80" s="497">
        <v>0.8</v>
      </c>
      <c r="K80" s="189">
        <f>ROUND(G80*J80,2)</f>
        <v>37384.800000000003</v>
      </c>
      <c r="L80" s="189">
        <f>ROUND(H80*J80,2)</f>
        <v>4000</v>
      </c>
      <c r="M80" s="198"/>
      <c r="N80" s="198"/>
      <c r="O80" s="198"/>
      <c r="P80" s="199"/>
      <c r="Q80" s="490">
        <f>K80+L80</f>
        <v>41384.800000000003</v>
      </c>
      <c r="S80" s="492">
        <f>Q80</f>
        <v>41384.800000000003</v>
      </c>
      <c r="T80" s="186">
        <v>3</v>
      </c>
      <c r="U80" s="488"/>
    </row>
    <row r="81" spans="1:22" s="445" customFormat="1" x14ac:dyDescent="0.3"/>
    <row r="82" spans="1:22" s="1" customFormat="1" ht="57" customHeight="1" thickBot="1" x14ac:dyDescent="0.35">
      <c r="A82" s="10"/>
      <c r="B82" s="41"/>
      <c r="C82" s="48">
        <f>SUM(C78:C80)</f>
        <v>0</v>
      </c>
      <c r="D82" s="48">
        <f>SUM(D78:D80)</f>
        <v>3</v>
      </c>
      <c r="E82" s="41"/>
      <c r="G82" s="251"/>
      <c r="H82" s="251"/>
      <c r="J82" s="493" t="s">
        <v>35</v>
      </c>
      <c r="K82" s="494">
        <f>SUM(K78:K81)</f>
        <v>90299.6</v>
      </c>
      <c r="L82" s="494">
        <f>SUM(L78:L81)</f>
        <v>10500</v>
      </c>
      <c r="M82" s="494">
        <f>SUM(M78)</f>
        <v>0</v>
      </c>
      <c r="N82" s="494">
        <f>SUM(N78)</f>
        <v>0</v>
      </c>
      <c r="O82" s="494">
        <f>SUM(O78)</f>
        <v>0</v>
      </c>
      <c r="P82" s="494">
        <f>SUM(P78)</f>
        <v>0</v>
      </c>
      <c r="Q82" s="494">
        <f>SUM(Q78:Q81)</f>
        <v>100799.6</v>
      </c>
      <c r="R82" s="495"/>
      <c r="S82" s="496">
        <f>SUM(S78:S81)</f>
        <v>100799.6</v>
      </c>
      <c r="T82" s="10"/>
      <c r="U82" s="6"/>
    </row>
    <row r="83" spans="1:22" s="51" customFormat="1" ht="18.75" customHeight="1" thickTop="1" thickBot="1" x14ac:dyDescent="0.35">
      <c r="A83" s="22"/>
      <c r="B83" s="23"/>
      <c r="C83" s="23"/>
      <c r="D83" s="23"/>
      <c r="E83" s="23"/>
      <c r="F83" s="23"/>
      <c r="G83" s="49"/>
      <c r="H83" s="49"/>
      <c r="I83" s="49"/>
      <c r="J83" s="49"/>
      <c r="K83" s="49"/>
      <c r="L83" s="49"/>
      <c r="M83" s="50"/>
      <c r="N83" s="50"/>
      <c r="O83" s="50"/>
      <c r="P83" s="49"/>
      <c r="Q83" s="49"/>
      <c r="R83" s="49"/>
      <c r="S83" s="49"/>
      <c r="T83" s="22"/>
      <c r="U83" s="23"/>
    </row>
    <row r="84" spans="1:22" s="1" customFormat="1" ht="20.25" customHeight="1" thickBot="1" x14ac:dyDescent="0.35">
      <c r="A84" s="9" t="s">
        <v>9</v>
      </c>
      <c r="B84" s="17" t="s">
        <v>17</v>
      </c>
      <c r="C84" s="17"/>
      <c r="D84" s="17"/>
      <c r="E84" s="6"/>
      <c r="F84" s="6"/>
      <c r="G84" s="9" t="s">
        <v>11</v>
      </c>
      <c r="H84" s="7" t="s">
        <v>27</v>
      </c>
      <c r="I84" s="7" t="s">
        <v>63</v>
      </c>
      <c r="K84" s="6"/>
      <c r="L84" s="6"/>
      <c r="M84" s="6"/>
      <c r="N84" s="6"/>
      <c r="O84" s="6"/>
      <c r="P84" s="6"/>
      <c r="Q84" s="9" t="s">
        <v>10</v>
      </c>
      <c r="R84" s="769" t="s">
        <v>68</v>
      </c>
      <c r="S84" s="597"/>
      <c r="T84" s="597"/>
      <c r="U84" s="597"/>
    </row>
    <row r="85" spans="1:22" s="1" customFormat="1" ht="20.25" customHeight="1" x14ac:dyDescent="0.3">
      <c r="A85" s="435"/>
      <c r="B85" s="17"/>
      <c r="C85" s="17"/>
      <c r="D85" s="17"/>
      <c r="E85" s="6"/>
      <c r="F85" s="6"/>
      <c r="G85" s="435"/>
      <c r="H85" s="7"/>
      <c r="K85" s="6"/>
      <c r="L85" s="6"/>
      <c r="M85" s="6"/>
      <c r="N85" s="6"/>
      <c r="O85" s="6"/>
      <c r="P85" s="6"/>
      <c r="Q85" s="436"/>
      <c r="R85" s="14"/>
      <c r="S85" s="14"/>
      <c r="T85" s="470"/>
      <c r="U85" s="14"/>
    </row>
    <row r="86" spans="1:22" s="1" customFormat="1" ht="20.25" customHeight="1" x14ac:dyDescent="0.3">
      <c r="A86" s="596" t="s">
        <v>71</v>
      </c>
      <c r="B86" s="596"/>
      <c r="C86" s="30"/>
      <c r="D86" s="30"/>
      <c r="E86" s="55"/>
      <c r="F86" s="7"/>
      <c r="G86" s="596" t="s">
        <v>45</v>
      </c>
      <c r="H86" s="596"/>
      <c r="I86" s="596"/>
      <c r="J86" s="596"/>
      <c r="K86" s="7"/>
      <c r="L86" s="55"/>
      <c r="M86" s="7"/>
      <c r="N86" s="7"/>
      <c r="O86" s="7"/>
      <c r="P86" s="7"/>
      <c r="Q86" s="489"/>
      <c r="R86" s="596" t="s">
        <v>39</v>
      </c>
      <c r="S86" s="596"/>
      <c r="T86" s="467"/>
      <c r="U86" s="55"/>
    </row>
    <row r="87" spans="1:22" s="1" customFormat="1" ht="20.25" customHeight="1" x14ac:dyDescent="0.3">
      <c r="A87" s="597" t="s">
        <v>37</v>
      </c>
      <c r="B87" s="597"/>
      <c r="C87" s="436"/>
      <c r="D87" s="436"/>
      <c r="E87" s="31" t="s">
        <v>16</v>
      </c>
      <c r="F87" s="31"/>
      <c r="G87" s="597" t="s">
        <v>38</v>
      </c>
      <c r="H87" s="597"/>
      <c r="I87" s="597"/>
      <c r="J87" s="597"/>
      <c r="L87" s="31" t="s">
        <v>16</v>
      </c>
      <c r="M87" s="31"/>
      <c r="N87" s="31"/>
      <c r="O87" s="31"/>
      <c r="P87" s="8"/>
      <c r="Q87" s="16"/>
      <c r="R87" s="598" t="s">
        <v>40</v>
      </c>
      <c r="S87" s="598"/>
      <c r="T87" s="465"/>
      <c r="U87" s="31" t="s">
        <v>16</v>
      </c>
    </row>
    <row r="88" spans="1:22" s="1" customFormat="1" ht="20.25" customHeight="1" x14ac:dyDescent="0.3">
      <c r="A88" s="597" t="s">
        <v>18</v>
      </c>
      <c r="B88" s="597"/>
      <c r="C88" s="436"/>
      <c r="D88" s="436"/>
      <c r="F88" s="8"/>
      <c r="G88" s="599" t="s">
        <v>19</v>
      </c>
      <c r="H88" s="599"/>
      <c r="I88" s="599"/>
      <c r="J88" s="599"/>
      <c r="Q88" s="16"/>
      <c r="R88" s="765" t="s">
        <v>28</v>
      </c>
      <c r="S88" s="765"/>
      <c r="T88" s="491"/>
      <c r="U88" s="16"/>
    </row>
    <row r="89" spans="1:22" s="1" customFormat="1" ht="20.25" customHeight="1" thickBot="1" x14ac:dyDescent="0.3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R89" s="7"/>
      <c r="S89" s="6"/>
      <c r="T89" s="6"/>
      <c r="U89" s="6"/>
      <c r="V89" s="600"/>
    </row>
    <row r="90" spans="1:22" s="1" customFormat="1" ht="18.75" customHeight="1" thickBot="1" x14ac:dyDescent="0.35">
      <c r="A90" s="9" t="s">
        <v>12</v>
      </c>
      <c r="B90" s="601" t="s">
        <v>29</v>
      </c>
      <c r="C90" s="601"/>
      <c r="D90" s="601"/>
      <c r="E90" s="601"/>
      <c r="F90" s="601"/>
      <c r="G90" s="9" t="s">
        <v>14</v>
      </c>
      <c r="H90" s="602" t="s">
        <v>67</v>
      </c>
      <c r="I90" s="602"/>
      <c r="J90" s="602"/>
      <c r="K90" s="602"/>
      <c r="L90" s="602"/>
      <c r="M90" s="79"/>
      <c r="N90" s="79"/>
      <c r="O90" s="79"/>
      <c r="Q90" s="9" t="s">
        <v>25</v>
      </c>
      <c r="T90" s="9" t="s">
        <v>12</v>
      </c>
      <c r="U90" s="6"/>
      <c r="V90" s="600"/>
    </row>
    <row r="91" spans="1:22" s="1" customFormat="1" ht="18.75" customHeight="1" x14ac:dyDescent="0.3">
      <c r="A91" s="6" t="s">
        <v>13</v>
      </c>
      <c r="B91" s="14"/>
      <c r="C91" s="14"/>
      <c r="D91" s="14"/>
      <c r="E91" s="14"/>
      <c r="F91" s="14"/>
      <c r="G91" s="14"/>
      <c r="H91" s="602"/>
      <c r="I91" s="602"/>
      <c r="J91" s="602"/>
      <c r="K91" s="602"/>
      <c r="L91" s="602"/>
      <c r="M91" s="79"/>
      <c r="N91" s="79"/>
      <c r="O91" s="79"/>
      <c r="T91" s="6" t="s">
        <v>13</v>
      </c>
      <c r="V91" s="600"/>
    </row>
    <row r="92" spans="1:22" s="1" customFormat="1" ht="15" customHeight="1" x14ac:dyDescent="0.3">
      <c r="A92" s="6"/>
      <c r="B92" s="7" t="s">
        <v>15</v>
      </c>
      <c r="C92" s="7"/>
      <c r="D92" s="7"/>
      <c r="E92" s="7"/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S92" s="7" t="s">
        <v>22</v>
      </c>
      <c r="T92" s="6"/>
      <c r="V92" s="600"/>
    </row>
    <row r="93" spans="1:22" s="1" customFormat="1" ht="16.5" customHeight="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S93" s="6" t="s">
        <v>23</v>
      </c>
      <c r="T93" s="6"/>
      <c r="V93" s="600"/>
    </row>
    <row r="94" spans="1:22" s="1" customFormat="1" ht="15" customHeight="1" x14ac:dyDescent="0.3">
      <c r="A94" s="596" t="s">
        <v>41</v>
      </c>
      <c r="B94" s="596"/>
      <c r="C94" s="30"/>
      <c r="D94" s="30"/>
      <c r="E94" s="55"/>
      <c r="F94" s="7"/>
      <c r="G94" s="7"/>
      <c r="H94" s="55"/>
      <c r="I94" s="55"/>
      <c r="J94" s="13"/>
      <c r="L94" s="13"/>
      <c r="P94" s="7"/>
      <c r="Q94" s="7"/>
      <c r="R94" s="7"/>
      <c r="S94" s="7"/>
      <c r="T94" s="7"/>
      <c r="U94" s="7"/>
      <c r="V94" s="600"/>
    </row>
    <row r="95" spans="1:22" s="1" customFormat="1" ht="15" customHeight="1" x14ac:dyDescent="0.3">
      <c r="A95" s="598" t="s">
        <v>42</v>
      </c>
      <c r="B95" s="598"/>
      <c r="C95" s="437"/>
      <c r="D95" s="437"/>
      <c r="E95" s="31" t="s">
        <v>16</v>
      </c>
      <c r="F95" s="31"/>
      <c r="G95" s="597" t="s">
        <v>20</v>
      </c>
      <c r="H95" s="597"/>
      <c r="I95" s="597"/>
      <c r="J95" s="597"/>
      <c r="L95" s="31" t="s">
        <v>16</v>
      </c>
      <c r="M95" s="31"/>
      <c r="N95" s="31"/>
      <c r="O95" s="31"/>
      <c r="P95" s="7"/>
      <c r="U95" s="6"/>
      <c r="V95" s="4"/>
    </row>
    <row r="96" spans="1:22" s="1" customFormat="1" ht="15" customHeight="1" x14ac:dyDescent="0.3">
      <c r="A96" s="598" t="s">
        <v>30</v>
      </c>
      <c r="B96" s="598"/>
      <c r="C96" s="437"/>
      <c r="D96" s="437"/>
      <c r="E96" s="16"/>
      <c r="F96" s="7"/>
      <c r="G96" s="597" t="s">
        <v>21</v>
      </c>
      <c r="H96" s="597"/>
      <c r="I96" s="597"/>
      <c r="J96" s="597"/>
      <c r="P96" s="14"/>
      <c r="Q96" s="14"/>
      <c r="R96" s="7"/>
      <c r="S96" s="6"/>
      <c r="T96" s="6"/>
      <c r="U96" s="6"/>
    </row>
    <row r="98" spans="1:22" s="20" customFormat="1" ht="17.25" customHeight="1" x14ac:dyDescent="0.3">
      <c r="A98" s="543" t="s">
        <v>64</v>
      </c>
      <c r="B98" s="544"/>
      <c r="C98" s="544"/>
      <c r="D98" s="544"/>
      <c r="E98" s="544"/>
      <c r="F98" s="544"/>
      <c r="G98" s="544"/>
      <c r="H98" s="544"/>
      <c r="I98" s="544"/>
      <c r="J98" s="544"/>
      <c r="K98" s="544"/>
      <c r="L98" s="544"/>
      <c r="M98" s="544"/>
      <c r="N98" s="544"/>
      <c r="O98" s="544"/>
      <c r="P98" s="544"/>
      <c r="Q98" s="544"/>
      <c r="R98" s="544"/>
      <c r="S98" s="544"/>
      <c r="T98" s="469"/>
      <c r="U98" s="52"/>
    </row>
    <row r="99" spans="1:22" s="20" customFormat="1" ht="17.25" customHeight="1" x14ac:dyDescent="0.3">
      <c r="A99" s="543" t="s">
        <v>65</v>
      </c>
      <c r="B99" s="544"/>
      <c r="C99" s="544"/>
      <c r="D99" s="544"/>
      <c r="E99" s="544"/>
      <c r="F99" s="544"/>
      <c r="G99" s="544"/>
      <c r="H99" s="544"/>
      <c r="I99" s="544"/>
      <c r="J99" s="544"/>
      <c r="K99" s="544"/>
      <c r="L99" s="544"/>
      <c r="M99" s="544"/>
      <c r="N99" s="544"/>
      <c r="O99" s="544"/>
      <c r="P99" s="544"/>
      <c r="Q99" s="544"/>
      <c r="R99" s="544"/>
      <c r="S99" s="544"/>
      <c r="T99" s="469"/>
      <c r="U99" s="52"/>
    </row>
    <row r="100" spans="1:22" s="20" customFormat="1" ht="17.25" customHeight="1" x14ac:dyDescent="0.3">
      <c r="A100" s="543" t="s">
        <v>66</v>
      </c>
      <c r="B100" s="544"/>
      <c r="C100" s="544"/>
      <c r="D100" s="544"/>
      <c r="E100" s="544"/>
      <c r="F100" s="544"/>
      <c r="G100" s="544"/>
      <c r="H100" s="544"/>
      <c r="I100" s="544"/>
      <c r="J100" s="544"/>
      <c r="K100" s="544"/>
      <c r="L100" s="544"/>
      <c r="M100" s="544"/>
      <c r="N100" s="544"/>
      <c r="O100" s="544"/>
      <c r="P100" s="544"/>
      <c r="Q100" s="544"/>
      <c r="R100" s="544"/>
      <c r="S100" s="544"/>
      <c r="T100" s="469"/>
      <c r="U100" s="52"/>
    </row>
    <row r="101" spans="1:22" s="1" customFormat="1" ht="18" customHeight="1" x14ac:dyDescent="0.3">
      <c r="A101" s="545" t="s">
        <v>994</v>
      </c>
      <c r="B101" s="545"/>
      <c r="C101" s="545"/>
      <c r="D101" s="545"/>
      <c r="E101" s="545"/>
      <c r="F101" s="545"/>
      <c r="G101" s="545"/>
      <c r="H101" s="545"/>
      <c r="I101" s="545"/>
      <c r="J101" s="545"/>
      <c r="K101" s="545"/>
      <c r="L101" s="545"/>
      <c r="M101" s="545"/>
      <c r="N101" s="545"/>
      <c r="O101" s="545"/>
      <c r="P101" s="545"/>
      <c r="Q101" s="545"/>
      <c r="R101" s="545"/>
      <c r="S101" s="545"/>
      <c r="T101" s="470"/>
      <c r="U101" s="53"/>
    </row>
    <row r="102" spans="1:22" s="1" customFormat="1" ht="16.5" customHeight="1" x14ac:dyDescent="0.3">
      <c r="A102" s="546" t="s">
        <v>900</v>
      </c>
      <c r="B102" s="546"/>
      <c r="C102" s="546"/>
      <c r="D102" s="546"/>
      <c r="E102" s="546"/>
      <c r="F102" s="546"/>
      <c r="G102" s="546"/>
      <c r="H102" s="546"/>
      <c r="I102" s="546"/>
      <c r="J102" s="546"/>
      <c r="K102" s="546"/>
      <c r="L102" s="546"/>
      <c r="M102" s="546"/>
      <c r="N102" s="546"/>
      <c r="O102" s="546"/>
      <c r="P102" s="546"/>
      <c r="Q102" s="546"/>
      <c r="R102" s="546"/>
      <c r="S102" s="546"/>
      <c r="T102" s="471"/>
      <c r="U102" s="54"/>
    </row>
    <row r="103" spans="1:22" s="1" customFormat="1" ht="8.2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2" s="1" customFormat="1" x14ac:dyDescent="0.3">
      <c r="A104" s="11" t="s">
        <v>33</v>
      </c>
      <c r="B104" s="11" t="s">
        <v>31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R104" s="11"/>
      <c r="S104" s="11"/>
      <c r="T104" s="11"/>
      <c r="U104" s="11"/>
    </row>
    <row r="105" spans="1:22" s="1" customFormat="1" x14ac:dyDescent="0.3">
      <c r="A105" s="11" t="s">
        <v>34</v>
      </c>
      <c r="B105" s="6" t="s">
        <v>60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R105" s="12"/>
      <c r="S105" s="6"/>
      <c r="T105" s="11"/>
      <c r="U105" s="6"/>
    </row>
    <row r="106" spans="1:22" s="1" customFormat="1" ht="22.5" customHeight="1" x14ac:dyDescent="0.3">
      <c r="A106" s="7" t="s">
        <v>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6"/>
      <c r="R106" s="6"/>
      <c r="S106" s="6"/>
      <c r="T106" s="7"/>
    </row>
    <row r="107" spans="1:22" s="1" customFormat="1" ht="9" customHeight="1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2" s="275" customFormat="1" ht="24" customHeight="1" thickBot="1" x14ac:dyDescent="0.35">
      <c r="A108" s="732" t="s">
        <v>5</v>
      </c>
      <c r="B108" s="735" t="s">
        <v>1</v>
      </c>
      <c r="C108" s="738" t="s">
        <v>43</v>
      </c>
      <c r="D108" s="741" t="s">
        <v>25</v>
      </c>
      <c r="E108" s="738" t="s">
        <v>1012</v>
      </c>
      <c r="F108" s="744" t="s">
        <v>6</v>
      </c>
      <c r="G108" s="747" t="s">
        <v>3</v>
      </c>
      <c r="H108" s="748"/>
      <c r="I108" s="748"/>
      <c r="J108" s="748"/>
      <c r="K108" s="748"/>
      <c r="L108" s="749"/>
      <c r="M108" s="274"/>
      <c r="N108" s="274"/>
      <c r="O108" s="274"/>
      <c r="P108" s="280"/>
      <c r="Q108" s="741" t="s">
        <v>990</v>
      </c>
      <c r="R108" s="750" t="s">
        <v>7</v>
      </c>
      <c r="S108" s="751"/>
      <c r="T108" s="732" t="s">
        <v>5</v>
      </c>
      <c r="U108" s="766" t="s">
        <v>8</v>
      </c>
      <c r="V108" s="172"/>
    </row>
    <row r="109" spans="1:22" s="275" customFormat="1" ht="19.5" customHeight="1" thickBot="1" x14ac:dyDescent="0.35">
      <c r="A109" s="733"/>
      <c r="B109" s="736"/>
      <c r="C109" s="739"/>
      <c r="D109" s="742"/>
      <c r="E109" s="739"/>
      <c r="F109" s="745"/>
      <c r="G109" s="756" t="s">
        <v>62</v>
      </c>
      <c r="H109" s="758" t="s">
        <v>70</v>
      </c>
      <c r="I109" s="760" t="s">
        <v>893</v>
      </c>
      <c r="J109" s="761" t="s">
        <v>894</v>
      </c>
      <c r="K109" s="763" t="s">
        <v>896</v>
      </c>
      <c r="L109" s="764"/>
      <c r="M109" s="276"/>
      <c r="N109" s="276"/>
      <c r="O109" s="276"/>
      <c r="P109" s="277"/>
      <c r="Q109" s="742"/>
      <c r="R109" s="752"/>
      <c r="S109" s="753"/>
      <c r="T109" s="733"/>
      <c r="U109" s="767"/>
    </row>
    <row r="110" spans="1:22" s="275" customFormat="1" ht="37.5" customHeight="1" thickBot="1" x14ac:dyDescent="0.35">
      <c r="A110" s="734"/>
      <c r="B110" s="737"/>
      <c r="C110" s="740"/>
      <c r="D110" s="743"/>
      <c r="E110" s="740"/>
      <c r="F110" s="746"/>
      <c r="G110" s="757"/>
      <c r="H110" s="759"/>
      <c r="I110" s="746"/>
      <c r="J110" s="762"/>
      <c r="K110" s="281" t="s">
        <v>62</v>
      </c>
      <c r="L110" s="282" t="s">
        <v>70</v>
      </c>
      <c r="M110" s="278"/>
      <c r="N110" s="278"/>
      <c r="O110" s="278"/>
      <c r="P110" s="279"/>
      <c r="Q110" s="743"/>
      <c r="R110" s="754"/>
      <c r="S110" s="755"/>
      <c r="T110" s="734"/>
      <c r="U110" s="768"/>
    </row>
    <row r="111" spans="1:22" s="202" customFormat="1" ht="59.25" customHeight="1" x14ac:dyDescent="0.4">
      <c r="A111" s="186">
        <v>1</v>
      </c>
      <c r="B111" s="500" t="s">
        <v>223</v>
      </c>
      <c r="C111" s="223"/>
      <c r="D111" s="144">
        <v>1</v>
      </c>
      <c r="E111" s="116" t="s">
        <v>737</v>
      </c>
      <c r="F111" s="187">
        <v>1881</v>
      </c>
      <c r="G111" s="100">
        <v>12811</v>
      </c>
      <c r="H111" s="118">
        <v>5000</v>
      </c>
      <c r="I111" s="501" t="s">
        <v>998</v>
      </c>
      <c r="J111" s="497">
        <v>0.95</v>
      </c>
      <c r="K111" s="189">
        <f>ROUND(G111*J111,2)</f>
        <v>12170.45</v>
      </c>
      <c r="L111" s="189">
        <f>ROUND(H111*J111,2)</f>
        <v>4750</v>
      </c>
      <c r="M111" s="198"/>
      <c r="N111" s="198"/>
      <c r="O111" s="198"/>
      <c r="P111" s="199"/>
      <c r="Q111" s="490">
        <f>K111+L111</f>
        <v>16920.45</v>
      </c>
      <c r="S111" s="492">
        <f>Q111</f>
        <v>16920.45</v>
      </c>
      <c r="T111" s="186">
        <v>1</v>
      </c>
      <c r="U111" s="488"/>
    </row>
    <row r="112" spans="1:22" s="445" customFormat="1" x14ac:dyDescent="0.3"/>
    <row r="113" spans="1:22" s="1" customFormat="1" ht="45.75" customHeight="1" thickBot="1" x14ac:dyDescent="0.35">
      <c r="A113" s="10"/>
      <c r="B113" s="41"/>
      <c r="C113" s="48">
        <f>SUM(C111)</f>
        <v>0</v>
      </c>
      <c r="D113" s="48">
        <f>SUM(D111)</f>
        <v>1</v>
      </c>
      <c r="E113" s="41"/>
      <c r="G113" s="251"/>
      <c r="H113" s="251"/>
      <c r="J113" s="493" t="s">
        <v>35</v>
      </c>
      <c r="K113" s="494">
        <f>SUM(K111:K112)</f>
        <v>12170.45</v>
      </c>
      <c r="L113" s="494">
        <f>SUM(L111:L112)</f>
        <v>4750</v>
      </c>
      <c r="M113" s="494">
        <f>SUM(M111)</f>
        <v>0</v>
      </c>
      <c r="N113" s="494">
        <f>SUM(N111)</f>
        <v>0</v>
      </c>
      <c r="O113" s="494">
        <f>SUM(O111)</f>
        <v>0</v>
      </c>
      <c r="P113" s="494">
        <f>SUM(P111)</f>
        <v>0</v>
      </c>
      <c r="Q113" s="494">
        <f>SUM(Q111:Q112)</f>
        <v>16920.45</v>
      </c>
      <c r="R113" s="495"/>
      <c r="S113" s="496">
        <f>SUM(S111:S112)</f>
        <v>16920.45</v>
      </c>
      <c r="T113" s="10"/>
      <c r="U113" s="6"/>
    </row>
    <row r="114" spans="1:22" s="51" customFormat="1" ht="18.75" customHeight="1" thickTop="1" thickBot="1" x14ac:dyDescent="0.35">
      <c r="A114" s="22"/>
      <c r="B114" s="23"/>
      <c r="C114" s="23"/>
      <c r="D114" s="23"/>
      <c r="E114" s="23"/>
      <c r="F114" s="23"/>
      <c r="G114" s="49"/>
      <c r="H114" s="49"/>
      <c r="I114" s="49"/>
      <c r="J114" s="49"/>
      <c r="K114" s="49"/>
      <c r="L114" s="49"/>
      <c r="M114" s="50"/>
      <c r="N114" s="50"/>
      <c r="O114" s="50"/>
      <c r="P114" s="49"/>
      <c r="Q114" s="49"/>
      <c r="R114" s="49"/>
      <c r="S114" s="49"/>
      <c r="T114" s="22"/>
      <c r="U114" s="23"/>
    </row>
    <row r="115" spans="1:22" s="1" customFormat="1" ht="20.25" customHeight="1" thickBot="1" x14ac:dyDescent="0.35">
      <c r="A115" s="9" t="s">
        <v>9</v>
      </c>
      <c r="B115" s="17" t="s">
        <v>17</v>
      </c>
      <c r="C115" s="17"/>
      <c r="D115" s="17"/>
      <c r="E115" s="6"/>
      <c r="F115" s="6"/>
      <c r="G115" s="9" t="s">
        <v>11</v>
      </c>
      <c r="H115" s="7" t="s">
        <v>27</v>
      </c>
      <c r="I115" s="7" t="s">
        <v>63</v>
      </c>
      <c r="K115" s="6"/>
      <c r="L115" s="6"/>
      <c r="M115" s="6"/>
      <c r="N115" s="6"/>
      <c r="O115" s="6"/>
      <c r="P115" s="6"/>
      <c r="Q115" s="9" t="s">
        <v>10</v>
      </c>
      <c r="R115" s="769" t="s">
        <v>68</v>
      </c>
      <c r="S115" s="597"/>
      <c r="T115" s="597"/>
      <c r="U115" s="597"/>
    </row>
    <row r="116" spans="1:22" s="1" customFormat="1" ht="20.25" customHeight="1" x14ac:dyDescent="0.3">
      <c r="A116" s="435"/>
      <c r="B116" s="17"/>
      <c r="C116" s="17"/>
      <c r="D116" s="17"/>
      <c r="E116" s="6"/>
      <c r="F116" s="6"/>
      <c r="G116" s="435"/>
      <c r="H116" s="7"/>
      <c r="K116" s="6"/>
      <c r="L116" s="6"/>
      <c r="M116" s="6"/>
      <c r="N116" s="6"/>
      <c r="O116" s="6"/>
      <c r="P116" s="6"/>
      <c r="Q116" s="436"/>
      <c r="R116" s="14"/>
      <c r="S116" s="14"/>
      <c r="T116" s="470"/>
      <c r="U116" s="14"/>
    </row>
    <row r="117" spans="1:22" s="1" customFormat="1" ht="20.25" customHeight="1" x14ac:dyDescent="0.3">
      <c r="A117" s="596" t="s">
        <v>71</v>
      </c>
      <c r="B117" s="596"/>
      <c r="C117" s="30"/>
      <c r="D117" s="30"/>
      <c r="E117" s="55"/>
      <c r="F117" s="7"/>
      <c r="G117" s="596" t="s">
        <v>45</v>
      </c>
      <c r="H117" s="596"/>
      <c r="I117" s="596"/>
      <c r="J117" s="596"/>
      <c r="K117" s="7"/>
      <c r="L117" s="55"/>
      <c r="M117" s="7"/>
      <c r="N117" s="7"/>
      <c r="O117" s="7"/>
      <c r="P117" s="7"/>
      <c r="Q117" s="489"/>
      <c r="R117" s="596" t="s">
        <v>39</v>
      </c>
      <c r="S117" s="596"/>
      <c r="T117" s="467"/>
      <c r="U117" s="55"/>
    </row>
    <row r="118" spans="1:22" s="1" customFormat="1" ht="20.25" customHeight="1" x14ac:dyDescent="0.3">
      <c r="A118" s="597" t="s">
        <v>37</v>
      </c>
      <c r="B118" s="597"/>
      <c r="C118" s="436"/>
      <c r="D118" s="436"/>
      <c r="E118" s="31" t="s">
        <v>16</v>
      </c>
      <c r="F118" s="31"/>
      <c r="G118" s="597" t="s">
        <v>38</v>
      </c>
      <c r="H118" s="597"/>
      <c r="I118" s="597"/>
      <c r="J118" s="597"/>
      <c r="L118" s="31" t="s">
        <v>16</v>
      </c>
      <c r="M118" s="31"/>
      <c r="N118" s="31"/>
      <c r="O118" s="31"/>
      <c r="P118" s="8"/>
      <c r="Q118" s="16"/>
      <c r="R118" s="598" t="s">
        <v>40</v>
      </c>
      <c r="S118" s="598"/>
      <c r="T118" s="465"/>
      <c r="U118" s="31" t="s">
        <v>16</v>
      </c>
    </row>
    <row r="119" spans="1:22" s="1" customFormat="1" ht="20.25" customHeight="1" x14ac:dyDescent="0.3">
      <c r="A119" s="597" t="s">
        <v>18</v>
      </c>
      <c r="B119" s="597"/>
      <c r="C119" s="436"/>
      <c r="D119" s="436"/>
      <c r="F119" s="8"/>
      <c r="G119" s="599" t="s">
        <v>19</v>
      </c>
      <c r="H119" s="599"/>
      <c r="I119" s="599"/>
      <c r="J119" s="599"/>
      <c r="Q119" s="16"/>
      <c r="R119" s="765" t="s">
        <v>28</v>
      </c>
      <c r="S119" s="765"/>
      <c r="T119" s="491"/>
      <c r="U119" s="16"/>
    </row>
    <row r="120" spans="1:22" s="1" customFormat="1" ht="20.25" customHeight="1" thickBot="1" x14ac:dyDescent="0.3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R120" s="7"/>
      <c r="S120" s="6"/>
      <c r="T120" s="6"/>
      <c r="U120" s="6"/>
      <c r="V120" s="600"/>
    </row>
    <row r="121" spans="1:22" s="1" customFormat="1" ht="18.75" customHeight="1" thickBot="1" x14ac:dyDescent="0.35">
      <c r="A121" s="9" t="s">
        <v>12</v>
      </c>
      <c r="B121" s="601" t="s">
        <v>29</v>
      </c>
      <c r="C121" s="601"/>
      <c r="D121" s="601"/>
      <c r="E121" s="601"/>
      <c r="F121" s="601"/>
      <c r="G121" s="9" t="s">
        <v>14</v>
      </c>
      <c r="H121" s="602" t="s">
        <v>67</v>
      </c>
      <c r="I121" s="602"/>
      <c r="J121" s="602"/>
      <c r="K121" s="602"/>
      <c r="L121" s="602"/>
      <c r="M121" s="79"/>
      <c r="N121" s="79"/>
      <c r="O121" s="79"/>
      <c r="Q121" s="9" t="s">
        <v>25</v>
      </c>
      <c r="T121" s="9" t="s">
        <v>12</v>
      </c>
      <c r="U121" s="6"/>
      <c r="V121" s="600"/>
    </row>
    <row r="122" spans="1:22" s="1" customFormat="1" ht="18.75" customHeight="1" x14ac:dyDescent="0.3">
      <c r="A122" s="6" t="s">
        <v>13</v>
      </c>
      <c r="B122" s="14"/>
      <c r="C122" s="14"/>
      <c r="D122" s="14"/>
      <c r="E122" s="14"/>
      <c r="F122" s="14"/>
      <c r="G122" s="14"/>
      <c r="H122" s="602"/>
      <c r="I122" s="602"/>
      <c r="J122" s="602"/>
      <c r="K122" s="602"/>
      <c r="L122" s="602"/>
      <c r="M122" s="79"/>
      <c r="N122" s="79"/>
      <c r="O122" s="79"/>
      <c r="T122" s="6" t="s">
        <v>13</v>
      </c>
      <c r="V122" s="600"/>
    </row>
    <row r="123" spans="1:22" s="1" customFormat="1" ht="15" customHeight="1" x14ac:dyDescent="0.3">
      <c r="A123" s="6"/>
      <c r="B123" s="7" t="s">
        <v>15</v>
      </c>
      <c r="C123" s="7"/>
      <c r="D123" s="7"/>
      <c r="E123" s="7"/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S123" s="7" t="s">
        <v>22</v>
      </c>
      <c r="T123" s="6"/>
      <c r="V123" s="600"/>
    </row>
    <row r="124" spans="1:22" s="1" customFormat="1" ht="16.5" customHeight="1" x14ac:dyDescent="0.3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s="6" t="s">
        <v>23</v>
      </c>
      <c r="T124" s="6"/>
      <c r="V124" s="600"/>
    </row>
    <row r="125" spans="1:22" s="1" customFormat="1" ht="15" customHeight="1" x14ac:dyDescent="0.3">
      <c r="A125" s="596" t="s">
        <v>41</v>
      </c>
      <c r="B125" s="596"/>
      <c r="C125" s="30"/>
      <c r="D125" s="30"/>
      <c r="E125" s="55"/>
      <c r="F125" s="7"/>
      <c r="G125" s="7"/>
      <c r="H125" s="55"/>
      <c r="I125" s="55"/>
      <c r="J125" s="13"/>
      <c r="L125" s="13"/>
      <c r="P125" s="7"/>
      <c r="Q125" s="7"/>
      <c r="R125" s="7"/>
      <c r="S125" s="7"/>
      <c r="T125" s="7"/>
      <c r="U125" s="7"/>
      <c r="V125" s="600"/>
    </row>
    <row r="126" spans="1:22" s="1" customFormat="1" ht="15" customHeight="1" x14ac:dyDescent="0.3">
      <c r="A126" s="598" t="s">
        <v>42</v>
      </c>
      <c r="B126" s="598"/>
      <c r="C126" s="437"/>
      <c r="D126" s="437"/>
      <c r="E126" s="31" t="s">
        <v>16</v>
      </c>
      <c r="F126" s="31"/>
      <c r="G126" s="597" t="s">
        <v>20</v>
      </c>
      <c r="H126" s="597"/>
      <c r="I126" s="597"/>
      <c r="J126" s="597"/>
      <c r="L126" s="31" t="s">
        <v>16</v>
      </c>
      <c r="M126" s="31"/>
      <c r="N126" s="31"/>
      <c r="O126" s="31"/>
      <c r="P126" s="7"/>
      <c r="U126" s="6"/>
      <c r="V126" s="4"/>
    </row>
    <row r="127" spans="1:22" s="1" customFormat="1" ht="15" customHeight="1" x14ac:dyDescent="0.3">
      <c r="A127" s="598" t="s">
        <v>30</v>
      </c>
      <c r="B127" s="598"/>
      <c r="C127" s="437"/>
      <c r="D127" s="437"/>
      <c r="E127" s="16"/>
      <c r="F127" s="7"/>
      <c r="G127" s="597" t="s">
        <v>21</v>
      </c>
      <c r="H127" s="597"/>
      <c r="I127" s="597"/>
      <c r="J127" s="597"/>
      <c r="P127" s="14"/>
      <c r="Q127" s="14"/>
      <c r="R127" s="7"/>
      <c r="S127" s="6"/>
      <c r="T127" s="6"/>
      <c r="U127" s="6"/>
    </row>
    <row r="129" spans="1:22" s="20" customFormat="1" ht="17.25" customHeight="1" x14ac:dyDescent="0.3">
      <c r="A129" s="543" t="s">
        <v>64</v>
      </c>
      <c r="B129" s="544"/>
      <c r="C129" s="544"/>
      <c r="D129" s="544"/>
      <c r="E129" s="544"/>
      <c r="F129" s="544"/>
      <c r="G129" s="544"/>
      <c r="H129" s="544"/>
      <c r="I129" s="544"/>
      <c r="J129" s="544"/>
      <c r="K129" s="544"/>
      <c r="L129" s="544"/>
      <c r="M129" s="544"/>
      <c r="N129" s="544"/>
      <c r="O129" s="544"/>
      <c r="P129" s="544"/>
      <c r="Q129" s="544"/>
      <c r="R129" s="544"/>
      <c r="S129" s="544"/>
      <c r="T129" s="469"/>
      <c r="U129" s="52"/>
    </row>
    <row r="130" spans="1:22" s="20" customFormat="1" ht="17.25" customHeight="1" x14ac:dyDescent="0.3">
      <c r="A130" s="543" t="s">
        <v>65</v>
      </c>
      <c r="B130" s="544"/>
      <c r="C130" s="544"/>
      <c r="D130" s="544"/>
      <c r="E130" s="544"/>
      <c r="F130" s="544"/>
      <c r="G130" s="544"/>
      <c r="H130" s="544"/>
      <c r="I130" s="544"/>
      <c r="J130" s="544"/>
      <c r="K130" s="544"/>
      <c r="L130" s="544"/>
      <c r="M130" s="544"/>
      <c r="N130" s="544"/>
      <c r="O130" s="544"/>
      <c r="P130" s="544"/>
      <c r="Q130" s="544"/>
      <c r="R130" s="544"/>
      <c r="S130" s="544"/>
      <c r="T130" s="469"/>
      <c r="U130" s="52"/>
    </row>
    <row r="131" spans="1:22" s="20" customFormat="1" ht="17.25" customHeight="1" x14ac:dyDescent="0.3">
      <c r="A131" s="543" t="s">
        <v>66</v>
      </c>
      <c r="B131" s="544"/>
      <c r="C131" s="544"/>
      <c r="D131" s="544"/>
      <c r="E131" s="544"/>
      <c r="F131" s="544"/>
      <c r="G131" s="544"/>
      <c r="H131" s="544"/>
      <c r="I131" s="544"/>
      <c r="J131" s="544"/>
      <c r="K131" s="544"/>
      <c r="L131" s="544"/>
      <c r="M131" s="544"/>
      <c r="N131" s="544"/>
      <c r="O131" s="544"/>
      <c r="P131" s="544"/>
      <c r="Q131" s="544"/>
      <c r="R131" s="544"/>
      <c r="S131" s="544"/>
      <c r="T131" s="469"/>
      <c r="U131" s="52"/>
    </row>
    <row r="132" spans="1:22" s="1" customFormat="1" ht="18" customHeight="1" x14ac:dyDescent="0.3">
      <c r="A132" s="545" t="s">
        <v>994</v>
      </c>
      <c r="B132" s="545"/>
      <c r="C132" s="545"/>
      <c r="D132" s="545"/>
      <c r="E132" s="545"/>
      <c r="F132" s="545"/>
      <c r="G132" s="545"/>
      <c r="H132" s="545"/>
      <c r="I132" s="545"/>
      <c r="J132" s="545"/>
      <c r="K132" s="545"/>
      <c r="L132" s="545"/>
      <c r="M132" s="545"/>
      <c r="N132" s="545"/>
      <c r="O132" s="545"/>
      <c r="P132" s="545"/>
      <c r="Q132" s="545"/>
      <c r="R132" s="545"/>
      <c r="S132" s="545"/>
      <c r="T132" s="470"/>
      <c r="U132" s="53"/>
    </row>
    <row r="133" spans="1:22" s="1" customFormat="1" ht="16.5" customHeight="1" x14ac:dyDescent="0.3">
      <c r="A133" s="546" t="s">
        <v>900</v>
      </c>
      <c r="B133" s="546"/>
      <c r="C133" s="546"/>
      <c r="D133" s="546"/>
      <c r="E133" s="546"/>
      <c r="F133" s="546"/>
      <c r="G133" s="546"/>
      <c r="H133" s="546"/>
      <c r="I133" s="546"/>
      <c r="J133" s="546"/>
      <c r="K133" s="546"/>
      <c r="L133" s="546"/>
      <c r="M133" s="546"/>
      <c r="N133" s="546"/>
      <c r="O133" s="546"/>
      <c r="P133" s="546"/>
      <c r="Q133" s="546"/>
      <c r="R133" s="546"/>
      <c r="S133" s="546"/>
      <c r="T133" s="471"/>
      <c r="U133" s="54"/>
    </row>
    <row r="134" spans="1:22" s="1" customFormat="1" ht="8.2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2" s="1" customFormat="1" x14ac:dyDescent="0.3">
      <c r="A135" s="11" t="s">
        <v>33</v>
      </c>
      <c r="B135" s="11" t="s">
        <v>31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S135" s="11"/>
      <c r="T135" s="11"/>
      <c r="U135" s="11"/>
    </row>
    <row r="136" spans="1:22" s="1" customFormat="1" x14ac:dyDescent="0.3">
      <c r="A136" s="11" t="s">
        <v>34</v>
      </c>
      <c r="B136" s="6" t="s">
        <v>59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R136" s="12"/>
      <c r="S136" s="6"/>
      <c r="T136" s="11"/>
      <c r="U136" s="6"/>
    </row>
    <row r="137" spans="1:22" s="1" customFormat="1" ht="22.5" customHeight="1" x14ac:dyDescent="0.3">
      <c r="A137" s="7" t="s">
        <v>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6"/>
      <c r="R137" s="6"/>
      <c r="S137" s="6"/>
      <c r="T137" s="7"/>
    </row>
    <row r="138" spans="1:22" s="1" customFormat="1" ht="9" customHeight="1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2" s="275" customFormat="1" ht="24" customHeight="1" thickBot="1" x14ac:dyDescent="0.35">
      <c r="A139" s="732" t="s">
        <v>5</v>
      </c>
      <c r="B139" s="735" t="s">
        <v>1</v>
      </c>
      <c r="C139" s="738" t="s">
        <v>43</v>
      </c>
      <c r="D139" s="741" t="s">
        <v>25</v>
      </c>
      <c r="E139" s="738" t="s">
        <v>1012</v>
      </c>
      <c r="F139" s="744" t="s">
        <v>6</v>
      </c>
      <c r="G139" s="747" t="s">
        <v>3</v>
      </c>
      <c r="H139" s="748"/>
      <c r="I139" s="748"/>
      <c r="J139" s="748"/>
      <c r="K139" s="748"/>
      <c r="L139" s="749"/>
      <c r="M139" s="274"/>
      <c r="N139" s="274"/>
      <c r="O139" s="274"/>
      <c r="P139" s="280"/>
      <c r="Q139" s="741" t="s">
        <v>990</v>
      </c>
      <c r="R139" s="750" t="s">
        <v>7</v>
      </c>
      <c r="S139" s="751"/>
      <c r="T139" s="770" t="s">
        <v>5</v>
      </c>
      <c r="U139" s="766" t="s">
        <v>8</v>
      </c>
      <c r="V139" s="172"/>
    </row>
    <row r="140" spans="1:22" s="275" customFormat="1" ht="19.5" customHeight="1" thickBot="1" x14ac:dyDescent="0.35">
      <c r="A140" s="733"/>
      <c r="B140" s="736"/>
      <c r="C140" s="739"/>
      <c r="D140" s="742"/>
      <c r="E140" s="739"/>
      <c r="F140" s="745"/>
      <c r="G140" s="756" t="s">
        <v>62</v>
      </c>
      <c r="H140" s="758" t="s">
        <v>70</v>
      </c>
      <c r="I140" s="760" t="s">
        <v>893</v>
      </c>
      <c r="J140" s="761" t="s">
        <v>894</v>
      </c>
      <c r="K140" s="763" t="s">
        <v>896</v>
      </c>
      <c r="L140" s="764"/>
      <c r="M140" s="276"/>
      <c r="N140" s="276"/>
      <c r="O140" s="276"/>
      <c r="P140" s="277"/>
      <c r="Q140" s="742"/>
      <c r="R140" s="752"/>
      <c r="S140" s="753"/>
      <c r="T140" s="752"/>
      <c r="U140" s="767"/>
    </row>
    <row r="141" spans="1:22" s="275" customFormat="1" ht="24.75" customHeight="1" thickBot="1" x14ac:dyDescent="0.35">
      <c r="A141" s="734"/>
      <c r="B141" s="737"/>
      <c r="C141" s="740"/>
      <c r="D141" s="743"/>
      <c r="E141" s="740"/>
      <c r="F141" s="746"/>
      <c r="G141" s="757"/>
      <c r="H141" s="759"/>
      <c r="I141" s="746"/>
      <c r="J141" s="762"/>
      <c r="K141" s="281" t="s">
        <v>62</v>
      </c>
      <c r="L141" s="282" t="s">
        <v>70</v>
      </c>
      <c r="M141" s="278"/>
      <c r="N141" s="278"/>
      <c r="O141" s="278"/>
      <c r="P141" s="279"/>
      <c r="Q141" s="743"/>
      <c r="R141" s="754"/>
      <c r="S141" s="755"/>
      <c r="T141" s="754"/>
      <c r="U141" s="768"/>
    </row>
    <row r="142" spans="1:22" s="202" customFormat="1" ht="33" customHeight="1" thickBot="1" x14ac:dyDescent="0.45">
      <c r="A142" s="186">
        <v>1</v>
      </c>
      <c r="B142" s="524" t="s">
        <v>526</v>
      </c>
      <c r="C142" s="186">
        <v>1</v>
      </c>
      <c r="D142" s="144"/>
      <c r="E142" s="97" t="s">
        <v>875</v>
      </c>
      <c r="F142" s="187"/>
      <c r="G142" s="100">
        <v>93695</v>
      </c>
      <c r="H142" s="118">
        <v>5000</v>
      </c>
      <c r="I142" s="501" t="s">
        <v>1010</v>
      </c>
      <c r="J142" s="497">
        <v>0.7</v>
      </c>
      <c r="K142" s="189">
        <f t="shared" ref="K142:K151" si="1">ROUND(G142*J142,2)</f>
        <v>65586.5</v>
      </c>
      <c r="L142" s="189">
        <f t="shared" ref="L142:L151" si="2">ROUND(H142*J142,2)</f>
        <v>3500</v>
      </c>
      <c r="M142" s="198"/>
      <c r="N142" s="198"/>
      <c r="O142" s="198"/>
      <c r="P142" s="199"/>
      <c r="Q142" s="490">
        <f t="shared" ref="Q142:Q151" si="3">K142+L142</f>
        <v>69086.5</v>
      </c>
      <c r="S142" s="492">
        <f t="shared" ref="S142:S151" si="4">Q142</f>
        <v>69086.5</v>
      </c>
      <c r="T142" s="186">
        <v>1</v>
      </c>
      <c r="U142" s="488"/>
    </row>
    <row r="143" spans="1:22" s="202" customFormat="1" ht="33" customHeight="1" thickBot="1" x14ac:dyDescent="0.45">
      <c r="A143" s="186">
        <v>2</v>
      </c>
      <c r="B143" s="296" t="s">
        <v>527</v>
      </c>
      <c r="C143" s="186">
        <v>1</v>
      </c>
      <c r="D143" s="144"/>
      <c r="E143" s="97" t="s">
        <v>875</v>
      </c>
      <c r="F143" s="187"/>
      <c r="G143" s="245">
        <v>93695</v>
      </c>
      <c r="H143" s="118">
        <v>5000</v>
      </c>
      <c r="I143" s="501" t="s">
        <v>1010</v>
      </c>
      <c r="J143" s="497">
        <v>0.7</v>
      </c>
      <c r="K143" s="189">
        <f t="shared" si="1"/>
        <v>65586.5</v>
      </c>
      <c r="L143" s="189">
        <f t="shared" si="2"/>
        <v>3500</v>
      </c>
      <c r="M143" s="198"/>
      <c r="N143" s="198"/>
      <c r="O143" s="198"/>
      <c r="P143" s="199"/>
      <c r="Q143" s="490">
        <f t="shared" si="3"/>
        <v>69086.5</v>
      </c>
      <c r="S143" s="492">
        <f t="shared" si="4"/>
        <v>69086.5</v>
      </c>
      <c r="T143" s="186">
        <v>2</v>
      </c>
      <c r="U143" s="488"/>
    </row>
    <row r="144" spans="1:22" s="202" customFormat="1" ht="33" customHeight="1" thickBot="1" x14ac:dyDescent="0.45">
      <c r="A144" s="186">
        <v>3</v>
      </c>
      <c r="B144" s="524" t="s">
        <v>569</v>
      </c>
      <c r="C144" s="186">
        <v>1</v>
      </c>
      <c r="D144" s="144"/>
      <c r="E144" s="133" t="s">
        <v>889</v>
      </c>
      <c r="F144" s="187"/>
      <c r="G144" s="100">
        <v>23940</v>
      </c>
      <c r="H144" s="118">
        <v>5000</v>
      </c>
      <c r="I144" s="525" t="s">
        <v>1009</v>
      </c>
      <c r="J144" s="497">
        <v>0.6</v>
      </c>
      <c r="K144" s="189">
        <f t="shared" si="1"/>
        <v>14364</v>
      </c>
      <c r="L144" s="189">
        <f t="shared" si="2"/>
        <v>3000</v>
      </c>
      <c r="M144" s="198"/>
      <c r="N144" s="198"/>
      <c r="O144" s="198"/>
      <c r="P144" s="199"/>
      <c r="Q144" s="490">
        <f t="shared" si="3"/>
        <v>17364</v>
      </c>
      <c r="S144" s="492">
        <f t="shared" si="4"/>
        <v>17364</v>
      </c>
      <c r="T144" s="186">
        <v>3</v>
      </c>
      <c r="U144" s="488"/>
    </row>
    <row r="145" spans="1:22" s="202" customFormat="1" ht="33" customHeight="1" thickBot="1" x14ac:dyDescent="0.45">
      <c r="A145" s="186">
        <v>4</v>
      </c>
      <c r="B145" s="296" t="s">
        <v>532</v>
      </c>
      <c r="C145" s="186">
        <v>1</v>
      </c>
      <c r="D145" s="144"/>
      <c r="E145" s="97" t="s">
        <v>875</v>
      </c>
      <c r="F145" s="187"/>
      <c r="G145" s="245">
        <v>104174</v>
      </c>
      <c r="H145" s="118">
        <v>5000</v>
      </c>
      <c r="I145" s="501" t="s">
        <v>1010</v>
      </c>
      <c r="J145" s="497">
        <v>0.7</v>
      </c>
      <c r="K145" s="189">
        <f t="shared" si="1"/>
        <v>72921.8</v>
      </c>
      <c r="L145" s="189">
        <f t="shared" si="2"/>
        <v>3500</v>
      </c>
      <c r="M145" s="198"/>
      <c r="N145" s="198"/>
      <c r="O145" s="198"/>
      <c r="P145" s="199"/>
      <c r="Q145" s="490">
        <f t="shared" si="3"/>
        <v>76421.8</v>
      </c>
      <c r="S145" s="492">
        <f t="shared" si="4"/>
        <v>76421.8</v>
      </c>
      <c r="T145" s="186">
        <v>4</v>
      </c>
      <c r="U145" s="488"/>
    </row>
    <row r="146" spans="1:22" s="202" customFormat="1" ht="33" customHeight="1" thickBot="1" x14ac:dyDescent="0.45">
      <c r="A146" s="186">
        <v>5</v>
      </c>
      <c r="B146" s="524" t="s">
        <v>546</v>
      </c>
      <c r="C146" s="186">
        <v>1</v>
      </c>
      <c r="D146" s="144"/>
      <c r="E146" s="116" t="s">
        <v>882</v>
      </c>
      <c r="F146" s="187"/>
      <c r="G146" s="100">
        <v>22895</v>
      </c>
      <c r="H146" s="118">
        <v>5000</v>
      </c>
      <c r="I146" s="501" t="s">
        <v>1010</v>
      </c>
      <c r="J146" s="497">
        <v>0.7</v>
      </c>
      <c r="K146" s="189">
        <f t="shared" si="1"/>
        <v>16026.5</v>
      </c>
      <c r="L146" s="189">
        <f t="shared" si="2"/>
        <v>3500</v>
      </c>
      <c r="M146" s="198"/>
      <c r="N146" s="198"/>
      <c r="O146" s="198"/>
      <c r="P146" s="199"/>
      <c r="Q146" s="490">
        <f t="shared" si="3"/>
        <v>19526.5</v>
      </c>
      <c r="S146" s="492">
        <f t="shared" si="4"/>
        <v>19526.5</v>
      </c>
      <c r="T146" s="186">
        <v>5</v>
      </c>
      <c r="U146" s="488"/>
    </row>
    <row r="147" spans="1:22" s="202" customFormat="1" ht="33" customHeight="1" thickBot="1" x14ac:dyDescent="0.45">
      <c r="A147" s="186">
        <v>6</v>
      </c>
      <c r="B147" s="524" t="s">
        <v>548</v>
      </c>
      <c r="C147" s="243">
        <v>1</v>
      </c>
      <c r="D147" s="243"/>
      <c r="E147" s="93" t="s">
        <v>835</v>
      </c>
      <c r="F147" s="187"/>
      <c r="G147" s="100">
        <v>13598</v>
      </c>
      <c r="H147" s="118">
        <v>5000</v>
      </c>
      <c r="I147" s="501" t="s">
        <v>1010</v>
      </c>
      <c r="J147" s="497">
        <v>0.7</v>
      </c>
      <c r="K147" s="189">
        <f t="shared" si="1"/>
        <v>9518.6</v>
      </c>
      <c r="L147" s="189">
        <f t="shared" si="2"/>
        <v>3500</v>
      </c>
      <c r="M147" s="198"/>
      <c r="N147" s="198"/>
      <c r="O147" s="198"/>
      <c r="P147" s="199"/>
      <c r="Q147" s="490">
        <f t="shared" si="3"/>
        <v>13018.6</v>
      </c>
      <c r="S147" s="492">
        <f t="shared" si="4"/>
        <v>13018.6</v>
      </c>
      <c r="T147" s="186">
        <v>6</v>
      </c>
      <c r="U147" s="488"/>
    </row>
    <row r="148" spans="1:22" s="202" customFormat="1" ht="33" customHeight="1" thickBot="1" x14ac:dyDescent="0.45">
      <c r="A148" s="186">
        <v>7</v>
      </c>
      <c r="B148" s="524" t="s">
        <v>554</v>
      </c>
      <c r="C148" s="243">
        <v>1</v>
      </c>
      <c r="D148" s="243"/>
      <c r="E148" s="93" t="s">
        <v>831</v>
      </c>
      <c r="F148" s="187"/>
      <c r="G148" s="100">
        <v>32272</v>
      </c>
      <c r="H148" s="118">
        <v>5000</v>
      </c>
      <c r="I148" s="501" t="s">
        <v>1010</v>
      </c>
      <c r="J148" s="497">
        <v>0.7</v>
      </c>
      <c r="K148" s="189">
        <f t="shared" si="1"/>
        <v>22590.400000000001</v>
      </c>
      <c r="L148" s="189">
        <f t="shared" si="2"/>
        <v>3500</v>
      </c>
      <c r="M148" s="198"/>
      <c r="N148" s="198"/>
      <c r="O148" s="198"/>
      <c r="P148" s="199"/>
      <c r="Q148" s="490">
        <f t="shared" si="3"/>
        <v>26090.400000000001</v>
      </c>
      <c r="S148" s="492">
        <f t="shared" si="4"/>
        <v>26090.400000000001</v>
      </c>
      <c r="T148" s="186">
        <v>7</v>
      </c>
      <c r="U148" s="488"/>
    </row>
    <row r="149" spans="1:22" s="202" customFormat="1" ht="33" customHeight="1" thickBot="1" x14ac:dyDescent="0.45">
      <c r="A149" s="186">
        <v>8</v>
      </c>
      <c r="B149" s="296" t="s">
        <v>539</v>
      </c>
      <c r="C149" s="186">
        <v>1</v>
      </c>
      <c r="D149" s="144"/>
      <c r="E149" s="97" t="s">
        <v>875</v>
      </c>
      <c r="F149" s="187"/>
      <c r="G149" s="247">
        <v>93695</v>
      </c>
      <c r="H149" s="118">
        <v>5000</v>
      </c>
      <c r="I149" s="501" t="s">
        <v>1010</v>
      </c>
      <c r="J149" s="497">
        <v>0.7</v>
      </c>
      <c r="K149" s="189">
        <f t="shared" si="1"/>
        <v>65586.5</v>
      </c>
      <c r="L149" s="189">
        <f t="shared" si="2"/>
        <v>3500</v>
      </c>
      <c r="M149" s="198"/>
      <c r="N149" s="198"/>
      <c r="O149" s="198"/>
      <c r="P149" s="199"/>
      <c r="Q149" s="490">
        <f t="shared" si="3"/>
        <v>69086.5</v>
      </c>
      <c r="S149" s="492">
        <f t="shared" si="4"/>
        <v>69086.5</v>
      </c>
      <c r="T149" s="186">
        <v>8</v>
      </c>
      <c r="U149" s="488"/>
    </row>
    <row r="150" spans="1:22" s="202" customFormat="1" ht="33" customHeight="1" thickBot="1" x14ac:dyDescent="0.45">
      <c r="A150" s="186">
        <v>9</v>
      </c>
      <c r="B150" s="524" t="s">
        <v>556</v>
      </c>
      <c r="C150" s="243">
        <v>1</v>
      </c>
      <c r="D150" s="243"/>
      <c r="E150" s="93" t="s">
        <v>833</v>
      </c>
      <c r="F150" s="187"/>
      <c r="G150" s="100">
        <v>22895</v>
      </c>
      <c r="H150" s="118">
        <v>5000</v>
      </c>
      <c r="I150" s="501" t="s">
        <v>1010</v>
      </c>
      <c r="J150" s="497">
        <v>0.7</v>
      </c>
      <c r="K150" s="189">
        <f t="shared" si="1"/>
        <v>16026.5</v>
      </c>
      <c r="L150" s="189">
        <f t="shared" si="2"/>
        <v>3500</v>
      </c>
      <c r="M150" s="198"/>
      <c r="N150" s="198"/>
      <c r="O150" s="198"/>
      <c r="P150" s="199"/>
      <c r="Q150" s="490">
        <f t="shared" si="3"/>
        <v>19526.5</v>
      </c>
      <c r="S150" s="492">
        <f t="shared" si="4"/>
        <v>19526.5</v>
      </c>
      <c r="T150" s="186">
        <v>9</v>
      </c>
      <c r="U150" s="488"/>
    </row>
    <row r="151" spans="1:22" s="202" customFormat="1" ht="33" customHeight="1" x14ac:dyDescent="0.4">
      <c r="A151" s="186">
        <v>10</v>
      </c>
      <c r="B151" s="524" t="s">
        <v>557</v>
      </c>
      <c r="C151" s="243"/>
      <c r="D151" s="243">
        <v>1</v>
      </c>
      <c r="E151" s="93" t="s">
        <v>833</v>
      </c>
      <c r="F151" s="187"/>
      <c r="G151" s="100">
        <v>22895</v>
      </c>
      <c r="H151" s="118">
        <v>5000</v>
      </c>
      <c r="I151" s="501" t="s">
        <v>1010</v>
      </c>
      <c r="J151" s="497">
        <v>0.7</v>
      </c>
      <c r="K151" s="189">
        <f t="shared" si="1"/>
        <v>16026.5</v>
      </c>
      <c r="L151" s="189">
        <f t="shared" si="2"/>
        <v>3500</v>
      </c>
      <c r="M151" s="198"/>
      <c r="N151" s="198"/>
      <c r="O151" s="198"/>
      <c r="P151" s="199"/>
      <c r="Q151" s="490">
        <f t="shared" si="3"/>
        <v>19526.5</v>
      </c>
      <c r="S151" s="492">
        <f t="shared" si="4"/>
        <v>19526.5</v>
      </c>
      <c r="T151" s="186">
        <v>10</v>
      </c>
      <c r="U151" s="488"/>
    </row>
    <row r="152" spans="1:22" s="445" customFormat="1" ht="5.25" customHeight="1" x14ac:dyDescent="0.3"/>
    <row r="153" spans="1:22" s="1" customFormat="1" ht="27.75" customHeight="1" thickBot="1" x14ac:dyDescent="0.35">
      <c r="A153" s="10"/>
      <c r="B153" s="41"/>
      <c r="C153" s="48">
        <f>SUM(C142:C151)</f>
        <v>9</v>
      </c>
      <c r="D153" s="48">
        <f>SUM(D142:D151)</f>
        <v>1</v>
      </c>
      <c r="E153" s="41"/>
      <c r="G153" s="251"/>
      <c r="H153" s="251"/>
      <c r="J153" s="493" t="s">
        <v>35</v>
      </c>
      <c r="K153" s="494">
        <f>SUM(K142:K152)</f>
        <v>364233.8</v>
      </c>
      <c r="L153" s="494">
        <f t="shared" ref="L153:S153" si="5">SUM(L142:L152)</f>
        <v>34500</v>
      </c>
      <c r="M153" s="494">
        <f t="shared" si="5"/>
        <v>0</v>
      </c>
      <c r="N153" s="494">
        <f t="shared" si="5"/>
        <v>0</v>
      </c>
      <c r="O153" s="494">
        <f t="shared" si="5"/>
        <v>0</v>
      </c>
      <c r="P153" s="494">
        <f t="shared" si="5"/>
        <v>0</v>
      </c>
      <c r="Q153" s="494">
        <f t="shared" si="5"/>
        <v>398733.8</v>
      </c>
      <c r="R153" s="494"/>
      <c r="S153" s="494">
        <f t="shared" si="5"/>
        <v>398733.8</v>
      </c>
      <c r="T153" s="10"/>
      <c r="U153" s="6"/>
    </row>
    <row r="154" spans="1:22" s="51" customFormat="1" ht="18.75" customHeight="1" thickTop="1" thickBot="1" x14ac:dyDescent="0.35">
      <c r="A154" s="22"/>
      <c r="B154" s="23"/>
      <c r="C154" s="23"/>
      <c r="D154" s="23"/>
      <c r="E154" s="23"/>
      <c r="F154" s="23"/>
      <c r="G154" s="49"/>
      <c r="H154" s="49"/>
      <c r="I154" s="49"/>
      <c r="J154" s="49"/>
      <c r="K154" s="49"/>
      <c r="L154" s="49"/>
      <c r="M154" s="50"/>
      <c r="N154" s="50"/>
      <c r="O154" s="50"/>
      <c r="P154" s="49"/>
      <c r="Q154" s="49"/>
      <c r="R154" s="49"/>
      <c r="S154" s="49"/>
      <c r="T154" s="22"/>
      <c r="U154" s="23"/>
    </row>
    <row r="155" spans="1:22" s="1" customFormat="1" ht="20.25" customHeight="1" thickBot="1" x14ac:dyDescent="0.35">
      <c r="A155" s="9" t="s">
        <v>9</v>
      </c>
      <c r="B155" s="17" t="s">
        <v>17</v>
      </c>
      <c r="C155" s="17"/>
      <c r="D155" s="17"/>
      <c r="E155" s="6"/>
      <c r="F155" s="6"/>
      <c r="G155" s="9" t="s">
        <v>11</v>
      </c>
      <c r="H155" s="7" t="s">
        <v>27</v>
      </c>
      <c r="I155" s="7" t="s">
        <v>63</v>
      </c>
      <c r="L155" s="6"/>
      <c r="M155" s="6"/>
      <c r="N155" s="6"/>
      <c r="O155" s="6"/>
      <c r="P155" s="6"/>
      <c r="Q155" s="9" t="s">
        <v>10</v>
      </c>
      <c r="R155" s="769" t="s">
        <v>68</v>
      </c>
      <c r="S155" s="597"/>
      <c r="T155" s="597"/>
      <c r="U155" s="597"/>
    </row>
    <row r="156" spans="1:22" s="1" customFormat="1" ht="20.25" customHeight="1" x14ac:dyDescent="0.3">
      <c r="A156" s="470"/>
      <c r="B156" s="17"/>
      <c r="C156" s="17"/>
      <c r="D156" s="17"/>
      <c r="E156" s="6"/>
      <c r="F156" s="6"/>
      <c r="G156" s="470"/>
      <c r="H156" s="7"/>
      <c r="K156" s="6"/>
      <c r="L156" s="6"/>
      <c r="M156" s="6"/>
      <c r="N156" s="6"/>
      <c r="O156" s="6"/>
      <c r="P156" s="6"/>
      <c r="Q156" s="466"/>
      <c r="R156" s="14"/>
      <c r="S156" s="14"/>
      <c r="T156" s="470"/>
      <c r="U156" s="14"/>
    </row>
    <row r="157" spans="1:22" s="1" customFormat="1" ht="20.25" customHeight="1" x14ac:dyDescent="0.3">
      <c r="A157" s="596" t="s">
        <v>71</v>
      </c>
      <c r="B157" s="596"/>
      <c r="C157" s="30"/>
      <c r="D157" s="30"/>
      <c r="E157" s="55"/>
      <c r="F157" s="7"/>
      <c r="G157" s="596" t="s">
        <v>45</v>
      </c>
      <c r="H157" s="596"/>
      <c r="I157" s="596"/>
      <c r="J157" s="596"/>
      <c r="K157" s="7"/>
      <c r="L157" s="55"/>
      <c r="M157" s="7"/>
      <c r="N157" s="7"/>
      <c r="O157" s="7"/>
      <c r="P157" s="7"/>
      <c r="Q157" s="489"/>
      <c r="R157" s="596" t="s">
        <v>39</v>
      </c>
      <c r="S157" s="596"/>
      <c r="T157" s="467"/>
      <c r="U157" s="55"/>
    </row>
    <row r="158" spans="1:22" s="1" customFormat="1" ht="20.25" customHeight="1" x14ac:dyDescent="0.3">
      <c r="A158" s="597" t="s">
        <v>37</v>
      </c>
      <c r="B158" s="597"/>
      <c r="C158" s="466"/>
      <c r="D158" s="466"/>
      <c r="E158" s="491" t="s">
        <v>16</v>
      </c>
      <c r="F158" s="491"/>
      <c r="G158" s="597" t="s">
        <v>38</v>
      </c>
      <c r="H158" s="597"/>
      <c r="I158" s="597"/>
      <c r="J158" s="597"/>
      <c r="L158" s="491" t="s">
        <v>16</v>
      </c>
      <c r="M158" s="491"/>
      <c r="N158" s="491"/>
      <c r="O158" s="491"/>
      <c r="P158" s="8"/>
      <c r="Q158" s="16"/>
      <c r="R158" s="598" t="s">
        <v>40</v>
      </c>
      <c r="S158" s="598"/>
      <c r="T158" s="465"/>
      <c r="U158" s="491" t="s">
        <v>16</v>
      </c>
    </row>
    <row r="159" spans="1:22" s="1" customFormat="1" ht="20.25" customHeight="1" x14ac:dyDescent="0.3">
      <c r="A159" s="597" t="s">
        <v>18</v>
      </c>
      <c r="B159" s="597"/>
      <c r="C159" s="466"/>
      <c r="D159" s="466"/>
      <c r="F159" s="8"/>
      <c r="G159" s="599" t="s">
        <v>19</v>
      </c>
      <c r="H159" s="599"/>
      <c r="I159" s="599"/>
      <c r="J159" s="599"/>
      <c r="Q159" s="16"/>
      <c r="R159" s="765" t="s">
        <v>28</v>
      </c>
      <c r="S159" s="765"/>
      <c r="T159" s="491"/>
      <c r="U159" s="16"/>
    </row>
    <row r="160" spans="1:22" s="1" customFormat="1" ht="20.25" customHeight="1" thickBot="1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R160" s="7"/>
      <c r="S160" s="6"/>
      <c r="T160" s="6"/>
      <c r="U160" s="6"/>
      <c r="V160" s="600"/>
    </row>
    <row r="161" spans="1:22" s="1" customFormat="1" ht="18.75" customHeight="1" thickBot="1" x14ac:dyDescent="0.35">
      <c r="A161" s="9" t="s">
        <v>12</v>
      </c>
      <c r="B161" s="601" t="s">
        <v>29</v>
      </c>
      <c r="C161" s="601"/>
      <c r="D161" s="601"/>
      <c r="E161" s="601"/>
      <c r="F161" s="601"/>
      <c r="G161" s="9" t="s">
        <v>14</v>
      </c>
      <c r="H161" s="602" t="s">
        <v>67</v>
      </c>
      <c r="I161" s="602"/>
      <c r="J161" s="602"/>
      <c r="K161" s="602"/>
      <c r="L161" s="602"/>
      <c r="M161" s="79"/>
      <c r="N161" s="79"/>
      <c r="O161" s="79"/>
      <c r="Q161" s="9" t="s">
        <v>25</v>
      </c>
      <c r="T161" s="9" t="s">
        <v>12</v>
      </c>
      <c r="U161" s="6"/>
      <c r="V161" s="600"/>
    </row>
    <row r="162" spans="1:22" s="1" customFormat="1" ht="18.75" customHeight="1" x14ac:dyDescent="0.3">
      <c r="A162" s="6" t="s">
        <v>13</v>
      </c>
      <c r="B162" s="14"/>
      <c r="C162" s="14"/>
      <c r="D162" s="14"/>
      <c r="E162" s="14"/>
      <c r="F162" s="14"/>
      <c r="G162" s="14"/>
      <c r="H162" s="602"/>
      <c r="I162" s="602"/>
      <c r="J162" s="602"/>
      <c r="K162" s="602"/>
      <c r="L162" s="602"/>
      <c r="M162" s="79"/>
      <c r="N162" s="79"/>
      <c r="O162" s="79"/>
      <c r="T162" s="6" t="s">
        <v>13</v>
      </c>
      <c r="V162" s="600"/>
    </row>
    <row r="163" spans="1:22" s="1" customFormat="1" ht="15" customHeight="1" x14ac:dyDescent="0.3">
      <c r="A163" s="6"/>
      <c r="B163" s="7" t="s">
        <v>15</v>
      </c>
      <c r="C163" s="7"/>
      <c r="D163" s="7"/>
      <c r="E163" s="7"/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S163" s="7" t="s">
        <v>22</v>
      </c>
      <c r="T163" s="6"/>
      <c r="V163" s="600"/>
    </row>
    <row r="164" spans="1:22" s="1" customFormat="1" ht="16.5" customHeight="1" x14ac:dyDescent="0.3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S164" s="6" t="s">
        <v>23</v>
      </c>
      <c r="T164" s="6"/>
      <c r="V164" s="600"/>
    </row>
    <row r="165" spans="1:22" s="1" customFormat="1" ht="15" customHeight="1" x14ac:dyDescent="0.3">
      <c r="A165" s="596" t="s">
        <v>962</v>
      </c>
      <c r="B165" s="596"/>
      <c r="C165" s="30"/>
      <c r="D165" s="30"/>
      <c r="E165" s="55"/>
      <c r="F165" s="7"/>
      <c r="G165" s="7"/>
      <c r="H165" s="55"/>
      <c r="I165" s="55"/>
      <c r="J165" s="13"/>
      <c r="L165" s="13"/>
      <c r="P165" s="7"/>
      <c r="Q165" s="7"/>
      <c r="R165" s="7"/>
      <c r="S165" s="7"/>
      <c r="T165" s="7"/>
      <c r="U165" s="7"/>
      <c r="V165" s="600"/>
    </row>
    <row r="166" spans="1:22" s="1" customFormat="1" ht="15" customHeight="1" x14ac:dyDescent="0.3">
      <c r="A166" s="598" t="s">
        <v>1005</v>
      </c>
      <c r="B166" s="598"/>
      <c r="C166" s="465"/>
      <c r="D166" s="465"/>
      <c r="E166" s="491" t="s">
        <v>16</v>
      </c>
      <c r="F166" s="491"/>
      <c r="G166" s="597" t="s">
        <v>20</v>
      </c>
      <c r="H166" s="597"/>
      <c r="I166" s="597"/>
      <c r="J166" s="597"/>
      <c r="L166" s="491" t="s">
        <v>16</v>
      </c>
      <c r="M166" s="491"/>
      <c r="N166" s="491"/>
      <c r="O166" s="491"/>
      <c r="P166" s="7"/>
      <c r="U166" s="6"/>
      <c r="V166" s="4"/>
    </row>
    <row r="167" spans="1:22" s="1" customFormat="1" ht="15" customHeight="1" x14ac:dyDescent="0.3">
      <c r="A167" s="598" t="s">
        <v>30</v>
      </c>
      <c r="B167" s="598"/>
      <c r="C167" s="465"/>
      <c r="D167" s="465"/>
      <c r="E167" s="16"/>
      <c r="F167" s="7"/>
      <c r="G167" s="597" t="s">
        <v>21</v>
      </c>
      <c r="H167" s="597"/>
      <c r="I167" s="597"/>
      <c r="J167" s="597"/>
      <c r="P167" s="14"/>
      <c r="Q167" s="14"/>
      <c r="R167" s="7"/>
      <c r="S167" s="6"/>
      <c r="T167" s="6"/>
      <c r="U167" s="6"/>
    </row>
  </sheetData>
  <mergeCells count="197">
    <mergeCell ref="A166:B166"/>
    <mergeCell ref="G166:J166"/>
    <mergeCell ref="A167:B167"/>
    <mergeCell ref="G167:J167"/>
    <mergeCell ref="T12:T14"/>
    <mergeCell ref="T44:T46"/>
    <mergeCell ref="T75:T77"/>
    <mergeCell ref="T108:T110"/>
    <mergeCell ref="T139:T141"/>
    <mergeCell ref="A158:B158"/>
    <mergeCell ref="G158:J158"/>
    <mergeCell ref="R158:S158"/>
    <mergeCell ref="A159:B159"/>
    <mergeCell ref="G159:J159"/>
    <mergeCell ref="R159:S159"/>
    <mergeCell ref="A129:S129"/>
    <mergeCell ref="A130:S130"/>
    <mergeCell ref="A131:S131"/>
    <mergeCell ref="A132:S132"/>
    <mergeCell ref="A133:S133"/>
    <mergeCell ref="A117:B117"/>
    <mergeCell ref="G117:J117"/>
    <mergeCell ref="A22:B22"/>
    <mergeCell ref="G22:J22"/>
    <mergeCell ref="V160:V165"/>
    <mergeCell ref="B161:F161"/>
    <mergeCell ref="H161:L162"/>
    <mergeCell ref="A165:B165"/>
    <mergeCell ref="U139:U141"/>
    <mergeCell ref="G140:G141"/>
    <mergeCell ref="H140:H141"/>
    <mergeCell ref="I140:I141"/>
    <mergeCell ref="J140:J141"/>
    <mergeCell ref="K140:L140"/>
    <mergeCell ref="R155:U155"/>
    <mergeCell ref="A157:B157"/>
    <mergeCell ref="G157:J157"/>
    <mergeCell ref="R157:S157"/>
    <mergeCell ref="A139:A141"/>
    <mergeCell ref="B139:B141"/>
    <mergeCell ref="C139:C141"/>
    <mergeCell ref="D139:D141"/>
    <mergeCell ref="E139:E141"/>
    <mergeCell ref="F139:F141"/>
    <mergeCell ref="G139:L139"/>
    <mergeCell ref="Q139:Q141"/>
    <mergeCell ref="R139:S141"/>
    <mergeCell ref="Q1:U1"/>
    <mergeCell ref="A2:S2"/>
    <mergeCell ref="A3:S3"/>
    <mergeCell ref="A4:S4"/>
    <mergeCell ref="H13:H14"/>
    <mergeCell ref="R12:S14"/>
    <mergeCell ref="U12:U14"/>
    <mergeCell ref="G13:G14"/>
    <mergeCell ref="I13:I14"/>
    <mergeCell ref="J13:J14"/>
    <mergeCell ref="A5:S5"/>
    <mergeCell ref="A6:S6"/>
    <mergeCell ref="A12:A14"/>
    <mergeCell ref="B12:B14"/>
    <mergeCell ref="C12:C14"/>
    <mergeCell ref="D12:D14"/>
    <mergeCell ref="E12:E14"/>
    <mergeCell ref="G12:L12"/>
    <mergeCell ref="K13:L13"/>
    <mergeCell ref="F12:F14"/>
    <mergeCell ref="V120:V125"/>
    <mergeCell ref="A96:B96"/>
    <mergeCell ref="G96:J96"/>
    <mergeCell ref="A31:B31"/>
    <mergeCell ref="G31:J31"/>
    <mergeCell ref="V24:V29"/>
    <mergeCell ref="B25:F25"/>
    <mergeCell ref="H25:L26"/>
    <mergeCell ref="A29:B29"/>
    <mergeCell ref="A30:B30"/>
    <mergeCell ref="G30:J30"/>
    <mergeCell ref="A68:S68"/>
    <mergeCell ref="A69:S69"/>
    <mergeCell ref="A62:B62"/>
    <mergeCell ref="A63:B63"/>
    <mergeCell ref="G63:J63"/>
    <mergeCell ref="G62:J62"/>
    <mergeCell ref="R51:U51"/>
    <mergeCell ref="R53:S53"/>
    <mergeCell ref="A35:S35"/>
    <mergeCell ref="A36:S36"/>
    <mergeCell ref="A37:S37"/>
    <mergeCell ref="A38:S38"/>
    <mergeCell ref="A125:B125"/>
    <mergeCell ref="A23:B23"/>
    <mergeCell ref="G23:J23"/>
    <mergeCell ref="A21:B21"/>
    <mergeCell ref="G21:J21"/>
    <mergeCell ref="Q12:Q14"/>
    <mergeCell ref="R19:U19"/>
    <mergeCell ref="R23:S23"/>
    <mergeCell ref="R22:S22"/>
    <mergeCell ref="R21:S21"/>
    <mergeCell ref="A53:B53"/>
    <mergeCell ref="G53:J53"/>
    <mergeCell ref="A88:B88"/>
    <mergeCell ref="G88:J88"/>
    <mergeCell ref="V56:V61"/>
    <mergeCell ref="B57:F57"/>
    <mergeCell ref="H57:L58"/>
    <mergeCell ref="A61:B61"/>
    <mergeCell ref="A55:B55"/>
    <mergeCell ref="G55:J55"/>
    <mergeCell ref="A54:B54"/>
    <mergeCell ref="G54:J54"/>
    <mergeCell ref="R54:S54"/>
    <mergeCell ref="R55:S55"/>
    <mergeCell ref="A65:S65"/>
    <mergeCell ref="A66:S66"/>
    <mergeCell ref="A67:S67"/>
    <mergeCell ref="A75:A77"/>
    <mergeCell ref="B75:B77"/>
    <mergeCell ref="C75:C77"/>
    <mergeCell ref="D75:D77"/>
    <mergeCell ref="E75:E77"/>
    <mergeCell ref="F75:F77"/>
    <mergeCell ref="G75:L75"/>
    <mergeCell ref="B121:F121"/>
    <mergeCell ref="H121:L122"/>
    <mergeCell ref="A126:B126"/>
    <mergeCell ref="G126:J126"/>
    <mergeCell ref="A127:B127"/>
    <mergeCell ref="G127:J127"/>
    <mergeCell ref="A100:S100"/>
    <mergeCell ref="A101:S101"/>
    <mergeCell ref="A102:S102"/>
    <mergeCell ref="R115:U115"/>
    <mergeCell ref="R117:S117"/>
    <mergeCell ref="A118:B118"/>
    <mergeCell ref="G118:J118"/>
    <mergeCell ref="R118:S118"/>
    <mergeCell ref="U108:U110"/>
    <mergeCell ref="A119:B119"/>
    <mergeCell ref="G119:J119"/>
    <mergeCell ref="R119:S119"/>
    <mergeCell ref="Q33:U33"/>
    <mergeCell ref="A34:S34"/>
    <mergeCell ref="A44:A46"/>
    <mergeCell ref="B44:B46"/>
    <mergeCell ref="C44:C46"/>
    <mergeCell ref="D44:D46"/>
    <mergeCell ref="E44:E46"/>
    <mergeCell ref="F44:F46"/>
    <mergeCell ref="G44:L44"/>
    <mergeCell ref="Q44:Q46"/>
    <mergeCell ref="R44:S46"/>
    <mergeCell ref="U44:U46"/>
    <mergeCell ref="G45:G46"/>
    <mergeCell ref="H45:H46"/>
    <mergeCell ref="I45:I46"/>
    <mergeCell ref="J45:J46"/>
    <mergeCell ref="K45:L45"/>
    <mergeCell ref="Q75:Q77"/>
    <mergeCell ref="R75:S77"/>
    <mergeCell ref="U75:U77"/>
    <mergeCell ref="G76:G77"/>
    <mergeCell ref="H76:H77"/>
    <mergeCell ref="I76:I77"/>
    <mergeCell ref="J76:J77"/>
    <mergeCell ref="K76:L76"/>
    <mergeCell ref="R84:U84"/>
    <mergeCell ref="A86:B86"/>
    <mergeCell ref="G86:J86"/>
    <mergeCell ref="R86:S86"/>
    <mergeCell ref="A87:B87"/>
    <mergeCell ref="G87:J87"/>
    <mergeCell ref="R87:S87"/>
    <mergeCell ref="R88:S88"/>
    <mergeCell ref="V89:V94"/>
    <mergeCell ref="B90:F90"/>
    <mergeCell ref="H90:L91"/>
    <mergeCell ref="A94:B94"/>
    <mergeCell ref="A95:B95"/>
    <mergeCell ref="G95:J95"/>
    <mergeCell ref="A98:S98"/>
    <mergeCell ref="A108:A110"/>
    <mergeCell ref="B108:B110"/>
    <mergeCell ref="C108:C110"/>
    <mergeCell ref="D108:D110"/>
    <mergeCell ref="E108:E110"/>
    <mergeCell ref="F108:F110"/>
    <mergeCell ref="G108:L108"/>
    <mergeCell ref="Q108:Q110"/>
    <mergeCell ref="R108:S110"/>
    <mergeCell ref="G109:G110"/>
    <mergeCell ref="H109:H110"/>
    <mergeCell ref="I109:I110"/>
    <mergeCell ref="J109:J110"/>
    <mergeCell ref="K109:L109"/>
    <mergeCell ref="A99:S99"/>
  </mergeCells>
  <printOptions horizontalCentered="1"/>
  <pageMargins left="1.1811023622047245" right="0.23622047244094491" top="0.51181102362204722" bottom="0.35433070866141736" header="0.23622047244094491" footer="0.31496062992125984"/>
  <pageSetup paperSize="5" scale="61" fitToHeight="0" orientation="landscape" r:id="rId1"/>
  <headerFooter>
    <oddHeader>&amp;RPayroll No. : ________________ 
Sheet &amp;P of &amp;N  Sheets</oddHead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U65"/>
  <sheetViews>
    <sheetView view="pageBreakPreview" topLeftCell="A10" zoomScale="85" zoomScaleNormal="85" zoomScaleSheetLayoutView="85" workbookViewId="0">
      <pane xSplit="2" topLeftCell="C1" activePane="topRight" state="frozen"/>
      <selection pane="topRight" activeCell="J15" sqref="J15"/>
    </sheetView>
  </sheetViews>
  <sheetFormatPr defaultColWidth="9" defaultRowHeight="15.6" x14ac:dyDescent="0.3"/>
  <cols>
    <col min="1" max="1" width="5.5" style="445" customWidth="1"/>
    <col min="2" max="2" width="33.3984375" style="445" customWidth="1"/>
    <col min="3" max="4" width="3" style="445" customWidth="1"/>
    <col min="5" max="5" width="23.19921875" style="445" customWidth="1"/>
    <col min="6" max="6" width="11.69921875" style="445" hidden="1" customWidth="1"/>
    <col min="7" max="7" width="14.59765625" style="445" customWidth="1"/>
    <col min="8" max="8" width="18.3984375" style="445" customWidth="1"/>
    <col min="9" max="9" width="17.59765625" style="445" customWidth="1"/>
    <col min="10" max="10" width="17.8984375" style="445" customWidth="1"/>
    <col min="11" max="12" width="17" style="445" customWidth="1"/>
    <col min="13" max="15" width="11.5" style="445" hidden="1" customWidth="1"/>
    <col min="16" max="16" width="12.3984375" style="445" hidden="1" customWidth="1"/>
    <col min="17" max="17" width="15.5" style="445" customWidth="1"/>
    <col min="18" max="18" width="5.3984375" style="445" customWidth="1"/>
    <col min="19" max="19" width="20.69921875" style="445" customWidth="1"/>
    <col min="20" max="20" width="26.19921875" style="445" customWidth="1"/>
    <col min="21" max="21" width="5.59765625" style="445" customWidth="1"/>
    <col min="22" max="16384" width="9" style="445"/>
  </cols>
  <sheetData>
    <row r="1" spans="1:21" s="20" customFormat="1" ht="17.25" customHeight="1" x14ac:dyDescent="0.3">
      <c r="Q1" s="542" t="s">
        <v>26</v>
      </c>
      <c r="R1" s="542"/>
      <c r="S1" s="542"/>
      <c r="T1" s="542"/>
    </row>
    <row r="2" spans="1:21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2"/>
    </row>
    <row r="3" spans="1:21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2"/>
    </row>
    <row r="4" spans="1:21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2"/>
    </row>
    <row r="5" spans="1:21" s="1" customFormat="1" ht="18" customHeight="1" x14ac:dyDescent="0.3">
      <c r="A5" s="545" t="s">
        <v>1004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3"/>
    </row>
    <row r="6" spans="1:21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"/>
    </row>
    <row r="7" spans="1:21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1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R8" s="11"/>
      <c r="S8" s="11"/>
      <c r="T8" s="11"/>
    </row>
    <row r="9" spans="1:21" s="1" customFormat="1" x14ac:dyDescent="0.3">
      <c r="A9" s="11" t="s">
        <v>34</v>
      </c>
      <c r="B9" s="6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R9" s="12"/>
      <c r="S9" s="6"/>
      <c r="T9" s="6"/>
    </row>
    <row r="10" spans="1:21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</row>
    <row r="11" spans="1:21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1" s="275" customFormat="1" ht="24" customHeight="1" thickBot="1" x14ac:dyDescent="0.35">
      <c r="A12" s="732" t="s">
        <v>5</v>
      </c>
      <c r="B12" s="735" t="s">
        <v>1</v>
      </c>
      <c r="C12" s="738" t="s">
        <v>43</v>
      </c>
      <c r="D12" s="741" t="s">
        <v>25</v>
      </c>
      <c r="E12" s="771" t="s">
        <v>2</v>
      </c>
      <c r="F12" s="744" t="s">
        <v>6</v>
      </c>
      <c r="G12" s="747" t="s">
        <v>3</v>
      </c>
      <c r="H12" s="748"/>
      <c r="I12" s="748"/>
      <c r="J12" s="748"/>
      <c r="K12" s="748"/>
      <c r="L12" s="749"/>
      <c r="M12" s="274"/>
      <c r="N12" s="274"/>
      <c r="O12" s="274"/>
      <c r="P12" s="280"/>
      <c r="Q12" s="741" t="s">
        <v>990</v>
      </c>
      <c r="R12" s="750" t="s">
        <v>7</v>
      </c>
      <c r="S12" s="751"/>
      <c r="T12" s="766" t="s">
        <v>8</v>
      </c>
      <c r="U12" s="172"/>
    </row>
    <row r="13" spans="1:21" s="275" customFormat="1" ht="19.5" customHeight="1" thickBot="1" x14ac:dyDescent="0.35">
      <c r="A13" s="733"/>
      <c r="B13" s="736"/>
      <c r="C13" s="739"/>
      <c r="D13" s="742"/>
      <c r="E13" s="772"/>
      <c r="F13" s="745"/>
      <c r="G13" s="756"/>
      <c r="H13" s="758" t="s">
        <v>70</v>
      </c>
      <c r="I13" s="760" t="s">
        <v>893</v>
      </c>
      <c r="J13" s="761" t="s">
        <v>894</v>
      </c>
      <c r="K13" s="763" t="s">
        <v>896</v>
      </c>
      <c r="L13" s="764"/>
      <c r="M13" s="276"/>
      <c r="N13" s="276"/>
      <c r="O13" s="276"/>
      <c r="P13" s="277"/>
      <c r="Q13" s="742"/>
      <c r="R13" s="752"/>
      <c r="S13" s="753"/>
      <c r="T13" s="767"/>
    </row>
    <row r="14" spans="1:21" s="275" customFormat="1" ht="37.5" customHeight="1" thickBot="1" x14ac:dyDescent="0.35">
      <c r="A14" s="734"/>
      <c r="B14" s="737"/>
      <c r="C14" s="740"/>
      <c r="D14" s="743"/>
      <c r="E14" s="773"/>
      <c r="F14" s="746"/>
      <c r="G14" s="757"/>
      <c r="H14" s="759"/>
      <c r="I14" s="746"/>
      <c r="J14" s="762"/>
      <c r="K14" s="281"/>
      <c r="L14" s="282" t="s">
        <v>70</v>
      </c>
      <c r="M14" s="278"/>
      <c r="N14" s="278"/>
      <c r="O14" s="278"/>
      <c r="P14" s="279"/>
      <c r="Q14" s="743"/>
      <c r="R14" s="754"/>
      <c r="S14" s="755"/>
      <c r="T14" s="768"/>
    </row>
    <row r="15" spans="1:21" s="202" customFormat="1" ht="54" customHeight="1" thickBot="1" x14ac:dyDescent="0.45">
      <c r="A15" s="186">
        <v>1</v>
      </c>
      <c r="B15" s="527" t="s">
        <v>944</v>
      </c>
      <c r="C15" s="223">
        <v>1</v>
      </c>
      <c r="D15" s="223"/>
      <c r="E15" s="133" t="s">
        <v>945</v>
      </c>
      <c r="F15" s="187">
        <v>1881</v>
      </c>
      <c r="G15" s="136"/>
      <c r="H15" s="118">
        <v>5000</v>
      </c>
      <c r="I15" s="523" t="s">
        <v>1003</v>
      </c>
      <c r="J15" s="497">
        <v>0.4</v>
      </c>
      <c r="K15" s="189"/>
      <c r="L15" s="189">
        <f>ROUND(H15*J15,2)</f>
        <v>2000</v>
      </c>
      <c r="M15" s="198"/>
      <c r="N15" s="198"/>
      <c r="O15" s="198"/>
      <c r="P15" s="199"/>
      <c r="Q15" s="490">
        <f>K15+L15</f>
        <v>2000</v>
      </c>
      <c r="S15" s="492">
        <f>Q15</f>
        <v>2000</v>
      </c>
      <c r="T15" s="488"/>
    </row>
    <row r="16" spans="1:21" s="202" customFormat="1" ht="54" customHeight="1" thickBot="1" x14ac:dyDescent="0.45">
      <c r="A16" s="186">
        <v>2</v>
      </c>
      <c r="B16" s="527" t="s">
        <v>946</v>
      </c>
      <c r="C16" s="223">
        <v>1</v>
      </c>
      <c r="D16" s="223"/>
      <c r="E16" s="133" t="s">
        <v>947</v>
      </c>
      <c r="F16" s="187">
        <v>1881</v>
      </c>
      <c r="G16" s="138"/>
      <c r="H16" s="118">
        <v>5000</v>
      </c>
      <c r="I16" s="523" t="s">
        <v>1003</v>
      </c>
      <c r="J16" s="497">
        <v>0.4</v>
      </c>
      <c r="K16" s="189"/>
      <c r="L16" s="189">
        <f>ROUND(H16*J16,2)</f>
        <v>2000</v>
      </c>
      <c r="M16" s="198"/>
      <c r="N16" s="198"/>
      <c r="O16" s="198"/>
      <c r="P16" s="199"/>
      <c r="Q16" s="490">
        <f>K16+L16</f>
        <v>2000</v>
      </c>
      <c r="S16" s="492">
        <f>Q16</f>
        <v>2000</v>
      </c>
      <c r="T16" s="488"/>
    </row>
    <row r="17" spans="1:21" s="202" customFormat="1" ht="54" customHeight="1" x14ac:dyDescent="0.4">
      <c r="A17" s="186">
        <v>3</v>
      </c>
      <c r="B17" s="527" t="s">
        <v>948</v>
      </c>
      <c r="C17" s="223">
        <v>1</v>
      </c>
      <c r="D17" s="223"/>
      <c r="E17" s="133" t="s">
        <v>751</v>
      </c>
      <c r="F17" s="187">
        <v>1881</v>
      </c>
      <c r="G17" s="136"/>
      <c r="H17" s="118">
        <v>5000</v>
      </c>
      <c r="I17" s="523" t="s">
        <v>1003</v>
      </c>
      <c r="J17" s="497">
        <v>0.4</v>
      </c>
      <c r="K17" s="189"/>
      <c r="L17" s="189">
        <f>ROUND(H17*J17,2)</f>
        <v>2000</v>
      </c>
      <c r="M17" s="198"/>
      <c r="N17" s="198"/>
      <c r="O17" s="198"/>
      <c r="P17" s="199"/>
      <c r="Q17" s="490">
        <f>K17+L17</f>
        <v>2000</v>
      </c>
      <c r="S17" s="492">
        <f>Q17</f>
        <v>2000</v>
      </c>
      <c r="T17" s="488"/>
    </row>
    <row r="19" spans="1:21" s="1" customFormat="1" ht="57" customHeight="1" thickBot="1" x14ac:dyDescent="0.35">
      <c r="A19" s="10"/>
      <c r="B19" s="41"/>
      <c r="C19" s="48">
        <f>SUM(C15:C17)</f>
        <v>3</v>
      </c>
      <c r="D19" s="48">
        <f>SUM(D15:D17)</f>
        <v>0</v>
      </c>
      <c r="E19" s="41"/>
      <c r="G19" s="251"/>
      <c r="H19" s="251"/>
      <c r="J19" s="493" t="s">
        <v>35</v>
      </c>
      <c r="K19" s="494">
        <f>SUM(K15)</f>
        <v>0</v>
      </c>
      <c r="L19" s="494">
        <f>SUM(L15:P17)</f>
        <v>6000</v>
      </c>
      <c r="M19" s="494">
        <f t="shared" ref="M19:P19" si="0">SUM(M15)</f>
        <v>0</v>
      </c>
      <c r="N19" s="494">
        <f t="shared" si="0"/>
        <v>0</v>
      </c>
      <c r="O19" s="494">
        <f t="shared" si="0"/>
        <v>0</v>
      </c>
      <c r="P19" s="494">
        <f t="shared" si="0"/>
        <v>0</v>
      </c>
      <c r="Q19" s="494">
        <f>SUM(Q15:Q17)</f>
        <v>6000</v>
      </c>
      <c r="R19" s="495"/>
      <c r="S19" s="496">
        <f>SUM(S15:S17)</f>
        <v>6000</v>
      </c>
      <c r="T19" s="6"/>
    </row>
    <row r="20" spans="1:21" s="51" customFormat="1" ht="18.75" customHeight="1" thickTop="1" thickBot="1" x14ac:dyDescent="0.35">
      <c r="A20" s="22"/>
      <c r="B20" s="23"/>
      <c r="C20" s="23"/>
      <c r="D20" s="23"/>
      <c r="E20" s="23"/>
      <c r="F20" s="23"/>
      <c r="G20" s="49"/>
      <c r="H20" s="49"/>
      <c r="I20" s="49"/>
      <c r="J20" s="49"/>
      <c r="K20" s="49"/>
      <c r="L20" s="49"/>
      <c r="M20" s="50"/>
      <c r="N20" s="50"/>
      <c r="O20" s="50"/>
      <c r="P20" s="49"/>
      <c r="Q20" s="49"/>
      <c r="R20" s="49"/>
      <c r="S20" s="49"/>
      <c r="T20" s="23"/>
    </row>
    <row r="21" spans="1:21" s="1" customFormat="1" ht="20.25" customHeight="1" thickBot="1" x14ac:dyDescent="0.35">
      <c r="A21" s="9" t="s">
        <v>9</v>
      </c>
      <c r="B21" s="17" t="s">
        <v>17</v>
      </c>
      <c r="C21" s="17"/>
      <c r="D21" s="17"/>
      <c r="E21" s="6"/>
      <c r="F21" s="6"/>
      <c r="G21" s="9" t="s">
        <v>11</v>
      </c>
      <c r="H21" s="7" t="s">
        <v>27</v>
      </c>
      <c r="I21" s="7" t="s">
        <v>63</v>
      </c>
      <c r="K21" s="6"/>
      <c r="L21" s="9" t="s">
        <v>10</v>
      </c>
      <c r="M21" s="6"/>
      <c r="N21" s="6"/>
      <c r="O21" s="6"/>
      <c r="P21" s="6"/>
      <c r="Q21" s="6" t="s">
        <v>1014</v>
      </c>
      <c r="R21" s="14"/>
      <c r="S21" s="14"/>
      <c r="T21" s="14"/>
    </row>
    <row r="22" spans="1:21" s="1" customFormat="1" ht="20.25" customHeight="1" x14ac:dyDescent="0.3">
      <c r="A22" s="502"/>
      <c r="B22" s="17"/>
      <c r="C22" s="17"/>
      <c r="D22" s="17"/>
      <c r="E22" s="6"/>
      <c r="F22" s="6"/>
      <c r="G22" s="502"/>
      <c r="H22" s="7"/>
      <c r="K22" s="6"/>
      <c r="L22" s="6"/>
      <c r="M22" s="6"/>
      <c r="N22" s="6"/>
      <c r="O22" s="6"/>
      <c r="P22" s="6"/>
      <c r="Q22" s="503"/>
      <c r="R22" s="14"/>
      <c r="S22" s="14"/>
      <c r="T22" s="14"/>
    </row>
    <row r="23" spans="1:21" s="1" customFormat="1" ht="20.25" customHeight="1" x14ac:dyDescent="0.3">
      <c r="A23" s="596" t="s">
        <v>71</v>
      </c>
      <c r="B23" s="596"/>
      <c r="C23" s="30"/>
      <c r="D23" s="30"/>
      <c r="E23" s="55"/>
      <c r="F23" s="7"/>
      <c r="G23" s="596" t="s">
        <v>45</v>
      </c>
      <c r="H23" s="596"/>
      <c r="I23" s="596"/>
      <c r="J23" s="596"/>
      <c r="K23" s="55"/>
      <c r="M23" s="7"/>
      <c r="N23" s="7"/>
      <c r="O23" s="7"/>
      <c r="P23" s="7"/>
      <c r="Q23" s="536" t="s">
        <v>39</v>
      </c>
      <c r="S23" s="55"/>
    </row>
    <row r="24" spans="1:21" s="1" customFormat="1" ht="20.25" customHeight="1" x14ac:dyDescent="0.3">
      <c r="A24" s="597" t="s">
        <v>37</v>
      </c>
      <c r="B24" s="597"/>
      <c r="C24" s="503"/>
      <c r="D24" s="503"/>
      <c r="E24" s="505" t="s">
        <v>16</v>
      </c>
      <c r="F24" s="505"/>
      <c r="G24" s="597" t="s">
        <v>38</v>
      </c>
      <c r="H24" s="597"/>
      <c r="I24" s="597"/>
      <c r="J24" s="597"/>
      <c r="K24" s="505" t="s">
        <v>16</v>
      </c>
      <c r="M24" s="505"/>
      <c r="N24" s="505"/>
      <c r="O24" s="505"/>
      <c r="P24" s="8"/>
      <c r="Q24" s="537" t="s">
        <v>40</v>
      </c>
      <c r="S24" s="505" t="s">
        <v>16</v>
      </c>
    </row>
    <row r="25" spans="1:21" s="1" customFormat="1" ht="20.25" customHeight="1" x14ac:dyDescent="0.3">
      <c r="A25" s="597" t="s">
        <v>18</v>
      </c>
      <c r="B25" s="597"/>
      <c r="C25" s="503"/>
      <c r="D25" s="503"/>
      <c r="F25" s="8"/>
      <c r="G25" s="599" t="s">
        <v>19</v>
      </c>
      <c r="H25" s="599"/>
      <c r="I25" s="599"/>
      <c r="J25" s="599"/>
      <c r="Q25" s="538" t="s">
        <v>28</v>
      </c>
      <c r="S25" s="8"/>
      <c r="T25" s="16"/>
    </row>
    <row r="26" spans="1:21" s="1" customFormat="1" ht="20.25" customHeight="1" thickBot="1" x14ac:dyDescent="0.3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R26" s="7"/>
      <c r="S26" s="6"/>
      <c r="T26" s="6"/>
      <c r="U26" s="600"/>
    </row>
    <row r="27" spans="1:21" s="1" customFormat="1" ht="18.75" customHeight="1" thickBot="1" x14ac:dyDescent="0.35">
      <c r="A27" s="9" t="s">
        <v>12</v>
      </c>
      <c r="B27" s="601" t="s">
        <v>29</v>
      </c>
      <c r="C27" s="601"/>
      <c r="D27" s="601"/>
      <c r="E27" s="601"/>
      <c r="F27" s="601"/>
      <c r="G27" s="9" t="s">
        <v>14</v>
      </c>
      <c r="H27" s="602" t="s">
        <v>67</v>
      </c>
      <c r="I27" s="602"/>
      <c r="J27" s="602"/>
      <c r="K27" s="602"/>
      <c r="L27" s="9" t="s">
        <v>25</v>
      </c>
      <c r="M27" s="79"/>
      <c r="N27" s="79"/>
      <c r="O27" s="79"/>
      <c r="T27" s="6"/>
      <c r="U27" s="600"/>
    </row>
    <row r="28" spans="1:21" s="1" customFormat="1" ht="18.75" customHeight="1" x14ac:dyDescent="0.3">
      <c r="A28" s="6" t="s">
        <v>13</v>
      </c>
      <c r="B28" s="14"/>
      <c r="C28" s="14"/>
      <c r="D28" s="14"/>
      <c r="E28" s="14"/>
      <c r="F28" s="14"/>
      <c r="G28" s="14"/>
      <c r="H28" s="602"/>
      <c r="I28" s="602"/>
      <c r="J28" s="602"/>
      <c r="K28" s="602"/>
      <c r="L28" s="535"/>
      <c r="M28" s="79"/>
      <c r="N28" s="79"/>
      <c r="O28" s="79"/>
      <c r="U28" s="600"/>
    </row>
    <row r="29" spans="1:21" s="1" customFormat="1" ht="15" customHeight="1" x14ac:dyDescent="0.3">
      <c r="A29" s="6"/>
      <c r="B29" s="7" t="s">
        <v>15</v>
      </c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8"/>
      <c r="O29" s="8"/>
      <c r="P29" s="8"/>
      <c r="Q29" s="7" t="s">
        <v>22</v>
      </c>
      <c r="U29" s="600"/>
    </row>
    <row r="30" spans="1:21" s="1" customFormat="1" ht="16.5" customHeight="1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6" t="s">
        <v>23</v>
      </c>
      <c r="U30" s="600"/>
    </row>
    <row r="31" spans="1:21" s="1" customFormat="1" ht="15" customHeight="1" x14ac:dyDescent="0.3">
      <c r="A31" s="596" t="s">
        <v>41</v>
      </c>
      <c r="B31" s="596"/>
      <c r="C31" s="30"/>
      <c r="D31" s="30"/>
      <c r="E31" s="55"/>
      <c r="F31" s="7"/>
      <c r="G31" s="7"/>
      <c r="H31" s="55"/>
      <c r="I31" s="55"/>
      <c r="J31" s="13"/>
      <c r="K31" s="13"/>
      <c r="P31" s="7"/>
      <c r="Q31" s="7"/>
      <c r="R31" s="7"/>
      <c r="S31" s="7"/>
      <c r="T31" s="7"/>
      <c r="U31" s="600"/>
    </row>
    <row r="32" spans="1:21" s="1" customFormat="1" ht="15" customHeight="1" x14ac:dyDescent="0.3">
      <c r="A32" s="598" t="s">
        <v>42</v>
      </c>
      <c r="B32" s="598"/>
      <c r="C32" s="504"/>
      <c r="D32" s="504"/>
      <c r="E32" s="505" t="s">
        <v>16</v>
      </c>
      <c r="F32" s="505"/>
      <c r="G32" s="597" t="s">
        <v>20</v>
      </c>
      <c r="H32" s="597"/>
      <c r="I32" s="597"/>
      <c r="J32" s="597"/>
      <c r="K32" s="505" t="s">
        <v>16</v>
      </c>
      <c r="M32" s="505"/>
      <c r="N32" s="505"/>
      <c r="O32" s="505"/>
      <c r="P32" s="7"/>
      <c r="T32" s="6"/>
      <c r="U32" s="4"/>
    </row>
    <row r="33" spans="1:21" s="1" customFormat="1" ht="15" customHeight="1" x14ac:dyDescent="0.3">
      <c r="A33" s="598" t="s">
        <v>30</v>
      </c>
      <c r="B33" s="598"/>
      <c r="C33" s="504"/>
      <c r="D33" s="504"/>
      <c r="E33" s="16"/>
      <c r="F33" s="7"/>
      <c r="G33" s="597" t="s">
        <v>21</v>
      </c>
      <c r="H33" s="597"/>
      <c r="I33" s="597"/>
      <c r="J33" s="597"/>
      <c r="P33" s="14"/>
      <c r="Q33" s="14"/>
      <c r="R33" s="7"/>
      <c r="S33" s="6"/>
      <c r="T33" s="6"/>
    </row>
    <row r="35" spans="1:21" s="20" customFormat="1" ht="17.25" customHeight="1" x14ac:dyDescent="0.3">
      <c r="Q35" s="542" t="s">
        <v>26</v>
      </c>
      <c r="R35" s="542"/>
      <c r="S35" s="542"/>
      <c r="T35" s="542"/>
    </row>
    <row r="36" spans="1:21" s="20" customFormat="1" ht="17.25" customHeight="1" x14ac:dyDescent="0.3">
      <c r="A36" s="543" t="s">
        <v>64</v>
      </c>
      <c r="B36" s="544"/>
      <c r="C36" s="544"/>
      <c r="D36" s="544"/>
      <c r="E36" s="544"/>
      <c r="F36" s="544"/>
      <c r="G36" s="544"/>
      <c r="H36" s="544"/>
      <c r="I36" s="544"/>
      <c r="J36" s="544"/>
      <c r="K36" s="544"/>
      <c r="L36" s="544"/>
      <c r="M36" s="544"/>
      <c r="N36" s="544"/>
      <c r="O36" s="544"/>
      <c r="P36" s="544"/>
      <c r="Q36" s="544"/>
      <c r="R36" s="544"/>
      <c r="S36" s="544"/>
      <c r="T36" s="52"/>
    </row>
    <row r="37" spans="1:21" s="20" customFormat="1" ht="17.25" customHeight="1" x14ac:dyDescent="0.3">
      <c r="A37" s="543" t="s">
        <v>65</v>
      </c>
      <c r="B37" s="544"/>
      <c r="C37" s="544"/>
      <c r="D37" s="544"/>
      <c r="E37" s="544"/>
      <c r="F37" s="544"/>
      <c r="G37" s="544"/>
      <c r="H37" s="544"/>
      <c r="I37" s="544"/>
      <c r="J37" s="544"/>
      <c r="K37" s="544"/>
      <c r="L37" s="544"/>
      <c r="M37" s="544"/>
      <c r="N37" s="544"/>
      <c r="O37" s="544"/>
      <c r="P37" s="544"/>
      <c r="Q37" s="544"/>
      <c r="R37" s="544"/>
      <c r="S37" s="544"/>
      <c r="T37" s="52"/>
    </row>
    <row r="38" spans="1:21" s="20" customFormat="1" ht="17.25" customHeight="1" x14ac:dyDescent="0.3">
      <c r="A38" s="543" t="s">
        <v>66</v>
      </c>
      <c r="B38" s="544"/>
      <c r="C38" s="544"/>
      <c r="D38" s="544"/>
      <c r="E38" s="544"/>
      <c r="F38" s="544"/>
      <c r="G38" s="544"/>
      <c r="H38" s="544"/>
      <c r="I38" s="544"/>
      <c r="J38" s="544"/>
      <c r="K38" s="544"/>
      <c r="L38" s="544"/>
      <c r="M38" s="544"/>
      <c r="N38" s="544"/>
      <c r="O38" s="544"/>
      <c r="P38" s="544"/>
      <c r="Q38" s="544"/>
      <c r="R38" s="544"/>
      <c r="S38" s="544"/>
      <c r="T38" s="52"/>
    </row>
    <row r="39" spans="1:21" s="1" customFormat="1" ht="18" customHeight="1" x14ac:dyDescent="0.3">
      <c r="A39" s="545" t="s">
        <v>1004</v>
      </c>
      <c r="B39" s="545"/>
      <c r="C39" s="545"/>
      <c r="D39" s="545"/>
      <c r="E39" s="545"/>
      <c r="F39" s="545"/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3"/>
    </row>
    <row r="40" spans="1:21" s="1" customFormat="1" ht="16.5" customHeight="1" x14ac:dyDescent="0.3">
      <c r="A40" s="546" t="s">
        <v>900</v>
      </c>
      <c r="B40" s="546"/>
      <c r="C40" s="546"/>
      <c r="D40" s="546"/>
      <c r="E40" s="546"/>
      <c r="F40" s="546"/>
      <c r="G40" s="546"/>
      <c r="H40" s="546"/>
      <c r="I40" s="546"/>
      <c r="J40" s="546"/>
      <c r="K40" s="546"/>
      <c r="L40" s="546"/>
      <c r="M40" s="546"/>
      <c r="N40" s="546"/>
      <c r="O40" s="546"/>
      <c r="P40" s="546"/>
      <c r="Q40" s="546"/>
      <c r="R40" s="546"/>
      <c r="S40" s="546"/>
      <c r="T40" s="54"/>
    </row>
    <row r="41" spans="1:21" s="1" customFormat="1" ht="8.2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1" s="1" customFormat="1" x14ac:dyDescent="0.3">
      <c r="A42" s="11" t="s">
        <v>33</v>
      </c>
      <c r="B42" s="11" t="s">
        <v>31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R42" s="11"/>
      <c r="S42" s="11"/>
      <c r="T42" s="11"/>
    </row>
    <row r="43" spans="1:21" s="1" customFormat="1" x14ac:dyDescent="0.3">
      <c r="A43" s="11" t="s">
        <v>34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R43" s="12"/>
      <c r="S43" s="6"/>
      <c r="T43" s="6"/>
    </row>
    <row r="44" spans="1:21" s="1" customFormat="1" ht="22.5" customHeight="1" x14ac:dyDescent="0.3">
      <c r="A44" s="7" t="s">
        <v>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6"/>
      <c r="R44" s="6"/>
      <c r="S44" s="6"/>
    </row>
    <row r="45" spans="1:21" s="1" customFormat="1" ht="9" customHeight="1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1" s="275" customFormat="1" ht="24" customHeight="1" thickBot="1" x14ac:dyDescent="0.35">
      <c r="A46" s="732" t="s">
        <v>5</v>
      </c>
      <c r="B46" s="735" t="s">
        <v>1</v>
      </c>
      <c r="C46" s="738" t="s">
        <v>43</v>
      </c>
      <c r="D46" s="741" t="s">
        <v>25</v>
      </c>
      <c r="E46" s="771" t="s">
        <v>2</v>
      </c>
      <c r="F46" s="744" t="s">
        <v>6</v>
      </c>
      <c r="G46" s="747" t="s">
        <v>3</v>
      </c>
      <c r="H46" s="748"/>
      <c r="I46" s="748"/>
      <c r="J46" s="748"/>
      <c r="K46" s="748"/>
      <c r="L46" s="749"/>
      <c r="M46" s="274"/>
      <c r="N46" s="274"/>
      <c r="O46" s="274"/>
      <c r="P46" s="280"/>
      <c r="Q46" s="741" t="s">
        <v>990</v>
      </c>
      <c r="R46" s="750" t="s">
        <v>7</v>
      </c>
      <c r="S46" s="751"/>
      <c r="T46" s="766" t="s">
        <v>8</v>
      </c>
      <c r="U46" s="172"/>
    </row>
    <row r="47" spans="1:21" s="275" customFormat="1" ht="19.5" customHeight="1" thickBot="1" x14ac:dyDescent="0.35">
      <c r="A47" s="733"/>
      <c r="B47" s="736"/>
      <c r="C47" s="739"/>
      <c r="D47" s="742"/>
      <c r="E47" s="772"/>
      <c r="F47" s="745"/>
      <c r="G47" s="756" t="s">
        <v>62</v>
      </c>
      <c r="H47" s="758" t="s">
        <v>70</v>
      </c>
      <c r="I47" s="760" t="s">
        <v>893</v>
      </c>
      <c r="J47" s="761" t="s">
        <v>894</v>
      </c>
      <c r="K47" s="763" t="s">
        <v>896</v>
      </c>
      <c r="L47" s="764"/>
      <c r="M47" s="276"/>
      <c r="N47" s="276"/>
      <c r="O47" s="276"/>
      <c r="P47" s="277"/>
      <c r="Q47" s="742"/>
      <c r="R47" s="752"/>
      <c r="S47" s="753"/>
      <c r="T47" s="767"/>
    </row>
    <row r="48" spans="1:21" s="275" customFormat="1" ht="37.5" customHeight="1" thickBot="1" x14ac:dyDescent="0.35">
      <c r="A48" s="734"/>
      <c r="B48" s="737"/>
      <c r="C48" s="740"/>
      <c r="D48" s="743"/>
      <c r="E48" s="773"/>
      <c r="F48" s="746"/>
      <c r="G48" s="757"/>
      <c r="H48" s="759"/>
      <c r="I48" s="746"/>
      <c r="J48" s="762"/>
      <c r="K48" s="281" t="s">
        <v>62</v>
      </c>
      <c r="L48" s="282" t="s">
        <v>70</v>
      </c>
      <c r="M48" s="278"/>
      <c r="N48" s="278"/>
      <c r="O48" s="278"/>
      <c r="P48" s="279"/>
      <c r="Q48" s="743"/>
      <c r="R48" s="754"/>
      <c r="S48" s="755"/>
      <c r="T48" s="768"/>
    </row>
    <row r="49" spans="1:21" s="202" customFormat="1" ht="59.25" customHeight="1" x14ac:dyDescent="0.4">
      <c r="A49" s="186">
        <v>1</v>
      </c>
      <c r="B49" s="500" t="s">
        <v>969</v>
      </c>
      <c r="C49" s="223">
        <v>1</v>
      </c>
      <c r="D49" s="115"/>
      <c r="E49" s="116" t="s">
        <v>882</v>
      </c>
      <c r="F49" s="187">
        <v>1881</v>
      </c>
      <c r="G49" s="101"/>
      <c r="H49" s="118">
        <v>5000</v>
      </c>
      <c r="I49" s="501" t="s">
        <v>1006</v>
      </c>
      <c r="J49" s="497">
        <v>0.3</v>
      </c>
      <c r="K49" s="189">
        <f>ROUND(G49*J49,2)</f>
        <v>0</v>
      </c>
      <c r="L49" s="189">
        <f>ROUND(H49*J49,2)</f>
        <v>1500</v>
      </c>
      <c r="M49" s="198"/>
      <c r="N49" s="198"/>
      <c r="O49" s="198"/>
      <c r="P49" s="199"/>
      <c r="Q49" s="490">
        <f>K49+L49</f>
        <v>1500</v>
      </c>
      <c r="S49" s="492">
        <f>Q49</f>
        <v>1500</v>
      </c>
      <c r="T49" s="488"/>
    </row>
    <row r="51" spans="1:21" s="1" customFormat="1" ht="57" customHeight="1" thickBot="1" x14ac:dyDescent="0.35">
      <c r="A51" s="10"/>
      <c r="B51" s="41"/>
      <c r="C51" s="48">
        <f>SUM(C49)</f>
        <v>1</v>
      </c>
      <c r="D51" s="48">
        <f>SUM(D49)</f>
        <v>0</v>
      </c>
      <c r="E51" s="41"/>
      <c r="G51" s="251"/>
      <c r="H51" s="251"/>
      <c r="J51" s="493" t="s">
        <v>35</v>
      </c>
      <c r="K51" s="494">
        <f>SUM(K49:K50)</f>
        <v>0</v>
      </c>
      <c r="L51" s="494">
        <f>SUM(L49:L50)</f>
        <v>1500</v>
      </c>
      <c r="M51" s="494">
        <f>SUM(M49)</f>
        <v>0</v>
      </c>
      <c r="N51" s="494">
        <f>SUM(N49)</f>
        <v>0</v>
      </c>
      <c r="O51" s="494">
        <f>SUM(O49)</f>
        <v>0</v>
      </c>
      <c r="P51" s="494">
        <f>SUM(P49)</f>
        <v>0</v>
      </c>
      <c r="Q51" s="494">
        <f>SUM(Q49:Q50)</f>
        <v>1500</v>
      </c>
      <c r="R51" s="495"/>
      <c r="S51" s="496">
        <f>SUM(S49:S50)</f>
        <v>1500</v>
      </c>
      <c r="T51" s="6"/>
    </row>
    <row r="52" spans="1:21" s="51" customFormat="1" ht="18.75" customHeight="1" thickTop="1" thickBot="1" x14ac:dyDescent="0.35">
      <c r="A52" s="22"/>
      <c r="B52" s="23"/>
      <c r="C52" s="23"/>
      <c r="D52" s="23"/>
      <c r="E52" s="23"/>
      <c r="F52" s="23"/>
      <c r="G52" s="49"/>
      <c r="H52" s="49"/>
      <c r="I52" s="49"/>
      <c r="J52" s="49"/>
      <c r="K52" s="49"/>
      <c r="L52" s="49"/>
      <c r="M52" s="50"/>
      <c r="N52" s="50"/>
      <c r="O52" s="50"/>
      <c r="P52" s="49"/>
      <c r="Q52" s="49"/>
      <c r="R52" s="49"/>
      <c r="S52" s="49"/>
      <c r="T52" s="23"/>
    </row>
    <row r="53" spans="1:21" s="1" customFormat="1" ht="20.25" customHeight="1" thickBot="1" x14ac:dyDescent="0.35">
      <c r="A53" s="9" t="s">
        <v>9</v>
      </c>
      <c r="B53" s="17" t="s">
        <v>17</v>
      </c>
      <c r="C53" s="17"/>
      <c r="D53" s="17"/>
      <c r="E53" s="6"/>
      <c r="F53" s="6"/>
      <c r="G53" s="9" t="s">
        <v>11</v>
      </c>
      <c r="H53" s="7" t="s">
        <v>27</v>
      </c>
      <c r="I53" s="7" t="s">
        <v>63</v>
      </c>
      <c r="K53" s="6"/>
      <c r="L53" s="9" t="s">
        <v>10</v>
      </c>
      <c r="M53" s="6"/>
      <c r="N53" s="6"/>
      <c r="O53" s="6"/>
      <c r="P53" s="6"/>
      <c r="Q53" s="6" t="s">
        <v>1014</v>
      </c>
      <c r="R53" s="14"/>
      <c r="S53" s="14"/>
      <c r="T53" s="14"/>
    </row>
    <row r="54" spans="1:21" s="1" customFormat="1" ht="20.25" customHeight="1" x14ac:dyDescent="0.3">
      <c r="A54" s="470"/>
      <c r="B54" s="17"/>
      <c r="C54" s="17"/>
      <c r="D54" s="17"/>
      <c r="E54" s="6"/>
      <c r="F54" s="6"/>
      <c r="G54" s="470"/>
      <c r="H54" s="7"/>
      <c r="K54" s="6"/>
      <c r="L54" s="6"/>
      <c r="M54" s="6"/>
      <c r="N54" s="6"/>
      <c r="O54" s="6"/>
      <c r="P54" s="6"/>
      <c r="Q54" s="466"/>
      <c r="R54" s="14"/>
      <c r="S54" s="14"/>
      <c r="T54" s="14"/>
    </row>
    <row r="55" spans="1:21" s="1" customFormat="1" ht="20.25" customHeight="1" x14ac:dyDescent="0.3">
      <c r="A55" s="596" t="s">
        <v>71</v>
      </c>
      <c r="B55" s="596"/>
      <c r="C55" s="30"/>
      <c r="D55" s="30"/>
      <c r="E55" s="55"/>
      <c r="F55" s="7"/>
      <c r="G55" s="596" t="s">
        <v>45</v>
      </c>
      <c r="H55" s="596"/>
      <c r="I55" s="596"/>
      <c r="J55" s="596"/>
      <c r="K55" s="55"/>
      <c r="M55" s="7"/>
      <c r="N55" s="7"/>
      <c r="O55" s="7"/>
      <c r="P55" s="7"/>
      <c r="Q55" s="536" t="s">
        <v>39</v>
      </c>
      <c r="S55" s="55"/>
    </row>
    <row r="56" spans="1:21" s="1" customFormat="1" ht="20.25" customHeight="1" x14ac:dyDescent="0.3">
      <c r="A56" s="597" t="s">
        <v>37</v>
      </c>
      <c r="B56" s="597"/>
      <c r="C56" s="466"/>
      <c r="D56" s="466"/>
      <c r="E56" s="491" t="s">
        <v>16</v>
      </c>
      <c r="F56" s="491"/>
      <c r="G56" s="597" t="s">
        <v>38</v>
      </c>
      <c r="H56" s="597"/>
      <c r="I56" s="597"/>
      <c r="J56" s="597"/>
      <c r="K56" s="491" t="s">
        <v>16</v>
      </c>
      <c r="M56" s="491"/>
      <c r="N56" s="491"/>
      <c r="O56" s="491"/>
      <c r="P56" s="8"/>
      <c r="Q56" s="537" t="s">
        <v>40</v>
      </c>
      <c r="S56" s="491" t="s">
        <v>16</v>
      </c>
    </row>
    <row r="57" spans="1:21" s="1" customFormat="1" ht="20.25" customHeight="1" x14ac:dyDescent="0.3">
      <c r="A57" s="597" t="s">
        <v>18</v>
      </c>
      <c r="B57" s="597"/>
      <c r="C57" s="466"/>
      <c r="D57" s="466"/>
      <c r="F57" s="8"/>
      <c r="G57" s="599" t="s">
        <v>19</v>
      </c>
      <c r="H57" s="599"/>
      <c r="I57" s="599"/>
      <c r="J57" s="599"/>
      <c r="Q57" s="538" t="s">
        <v>28</v>
      </c>
      <c r="S57" s="8"/>
      <c r="T57" s="16"/>
    </row>
    <row r="58" spans="1:21" s="1" customFormat="1" ht="20.25" customHeight="1" thickBot="1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R58" s="7"/>
      <c r="S58" s="6"/>
      <c r="T58" s="6"/>
      <c r="U58" s="600"/>
    </row>
    <row r="59" spans="1:21" s="1" customFormat="1" ht="18.75" customHeight="1" thickBot="1" x14ac:dyDescent="0.35">
      <c r="A59" s="9" t="s">
        <v>12</v>
      </c>
      <c r="B59" s="601" t="s">
        <v>29</v>
      </c>
      <c r="C59" s="601"/>
      <c r="D59" s="601"/>
      <c r="E59" s="601"/>
      <c r="F59" s="601"/>
      <c r="G59" s="9" t="s">
        <v>14</v>
      </c>
      <c r="H59" s="602" t="s">
        <v>67</v>
      </c>
      <c r="I59" s="602"/>
      <c r="J59" s="602"/>
      <c r="K59" s="602"/>
      <c r="L59" s="9" t="s">
        <v>25</v>
      </c>
      <c r="M59" s="79"/>
      <c r="N59" s="79"/>
      <c r="O59" s="79"/>
      <c r="T59" s="6"/>
      <c r="U59" s="600"/>
    </row>
    <row r="60" spans="1:21" s="1" customFormat="1" ht="18.75" customHeight="1" x14ac:dyDescent="0.3">
      <c r="A60" s="6" t="s">
        <v>13</v>
      </c>
      <c r="B60" s="14"/>
      <c r="C60" s="14"/>
      <c r="D60" s="14"/>
      <c r="E60" s="14"/>
      <c r="F60" s="14"/>
      <c r="G60" s="14"/>
      <c r="H60" s="602"/>
      <c r="I60" s="602"/>
      <c r="J60" s="602"/>
      <c r="K60" s="602"/>
      <c r="L60" s="535"/>
      <c r="M60" s="79"/>
      <c r="N60" s="79"/>
      <c r="O60" s="79"/>
      <c r="U60" s="600"/>
    </row>
    <row r="61" spans="1:21" s="1" customFormat="1" ht="15" customHeight="1" x14ac:dyDescent="0.3">
      <c r="A61" s="6"/>
      <c r="B61" s="7" t="s">
        <v>15</v>
      </c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7" t="s">
        <v>22</v>
      </c>
      <c r="U61" s="600"/>
    </row>
    <row r="62" spans="1:21" s="1" customFormat="1" ht="16.5" customHeight="1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6" t="s">
        <v>23</v>
      </c>
      <c r="U62" s="600"/>
    </row>
    <row r="63" spans="1:21" s="1" customFormat="1" ht="15" customHeight="1" x14ac:dyDescent="0.3">
      <c r="A63" s="596" t="s">
        <v>962</v>
      </c>
      <c r="B63" s="596"/>
      <c r="C63" s="30"/>
      <c r="D63" s="30"/>
      <c r="E63" s="55"/>
      <c r="F63" s="7"/>
      <c r="G63" s="7"/>
      <c r="H63" s="55"/>
      <c r="I63" s="55"/>
      <c r="J63" s="13"/>
      <c r="K63" s="13"/>
      <c r="P63" s="7"/>
      <c r="Q63" s="7"/>
      <c r="R63" s="7"/>
      <c r="S63" s="7"/>
      <c r="T63" s="7"/>
      <c r="U63" s="600"/>
    </row>
    <row r="64" spans="1:21" s="1" customFormat="1" ht="15" customHeight="1" x14ac:dyDescent="0.3">
      <c r="A64" s="598" t="s">
        <v>1005</v>
      </c>
      <c r="B64" s="598"/>
      <c r="C64" s="465"/>
      <c r="D64" s="465"/>
      <c r="E64" s="491" t="s">
        <v>16</v>
      </c>
      <c r="F64" s="491"/>
      <c r="G64" s="597" t="s">
        <v>20</v>
      </c>
      <c r="H64" s="597"/>
      <c r="I64" s="597"/>
      <c r="J64" s="597"/>
      <c r="K64" s="491" t="s">
        <v>16</v>
      </c>
      <c r="M64" s="491"/>
      <c r="N64" s="491"/>
      <c r="O64" s="491"/>
      <c r="P64" s="7"/>
      <c r="T64" s="6"/>
      <c r="U64" s="4"/>
    </row>
    <row r="65" spans="1:20" s="1" customFormat="1" ht="15" customHeight="1" x14ac:dyDescent="0.3">
      <c r="A65" s="598"/>
      <c r="B65" s="598"/>
      <c r="C65" s="465"/>
      <c r="D65" s="465"/>
      <c r="E65" s="16"/>
      <c r="F65" s="7"/>
      <c r="G65" s="597" t="s">
        <v>21</v>
      </c>
      <c r="H65" s="597"/>
      <c r="I65" s="597"/>
      <c r="J65" s="597"/>
      <c r="P65" s="14"/>
      <c r="Q65" s="14"/>
      <c r="R65" s="7"/>
      <c r="S65" s="6"/>
      <c r="T65" s="6"/>
    </row>
  </sheetData>
  <mergeCells count="70">
    <mergeCell ref="A64:B64"/>
    <mergeCell ref="G64:J64"/>
    <mergeCell ref="A65:B65"/>
    <mergeCell ref="G65:J65"/>
    <mergeCell ref="A57:B57"/>
    <mergeCell ref="G57:J57"/>
    <mergeCell ref="A55:B55"/>
    <mergeCell ref="G55:J55"/>
    <mergeCell ref="A56:B56"/>
    <mergeCell ref="G56:J56"/>
    <mergeCell ref="U58:U63"/>
    <mergeCell ref="B59:F59"/>
    <mergeCell ref="A63:B63"/>
    <mergeCell ref="H59:K60"/>
    <mergeCell ref="T46:T48"/>
    <mergeCell ref="G47:G48"/>
    <mergeCell ref="H47:H48"/>
    <mergeCell ref="I47:I48"/>
    <mergeCell ref="J47:J48"/>
    <mergeCell ref="K47:L47"/>
    <mergeCell ref="A37:S37"/>
    <mergeCell ref="A38:S38"/>
    <mergeCell ref="A39:S39"/>
    <mergeCell ref="A40:S40"/>
    <mergeCell ref="A46:A48"/>
    <mergeCell ref="B46:B48"/>
    <mergeCell ref="C46:C48"/>
    <mergeCell ref="D46:D48"/>
    <mergeCell ref="E46:E48"/>
    <mergeCell ref="F46:F48"/>
    <mergeCell ref="G46:L46"/>
    <mergeCell ref="Q46:Q48"/>
    <mergeCell ref="R46:S48"/>
    <mergeCell ref="U26:U31"/>
    <mergeCell ref="B27:F27"/>
    <mergeCell ref="A31:B31"/>
    <mergeCell ref="H27:K28"/>
    <mergeCell ref="A32:B32"/>
    <mergeCell ref="G32:J32"/>
    <mergeCell ref="A23:B23"/>
    <mergeCell ref="G23:J23"/>
    <mergeCell ref="A24:B24"/>
    <mergeCell ref="G24:J24"/>
    <mergeCell ref="A36:S36"/>
    <mergeCell ref="A25:B25"/>
    <mergeCell ref="G25:J25"/>
    <mergeCell ref="A33:B33"/>
    <mergeCell ref="G33:J33"/>
    <mergeCell ref="Q35:T35"/>
    <mergeCell ref="G13:G14"/>
    <mergeCell ref="H13:H14"/>
    <mergeCell ref="I13:I14"/>
    <mergeCell ref="J13:J14"/>
    <mergeCell ref="K13:L13"/>
    <mergeCell ref="F12:F14"/>
    <mergeCell ref="Q1:T1"/>
    <mergeCell ref="A2:S2"/>
    <mergeCell ref="A3:S3"/>
    <mergeCell ref="A4:S4"/>
    <mergeCell ref="A5:S5"/>
    <mergeCell ref="A6:S6"/>
    <mergeCell ref="A12:A14"/>
    <mergeCell ref="B12:B14"/>
    <mergeCell ref="C12:C14"/>
    <mergeCell ref="D12:D14"/>
    <mergeCell ref="E12:E14"/>
    <mergeCell ref="G12:L12"/>
    <mergeCell ref="Q12:Q14"/>
    <mergeCell ref="R12:S14"/>
    <mergeCell ref="T12:T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1" fitToHeight="0" orientation="landscape" r:id="rId1"/>
  <headerFooter>
    <oddHeader>&amp;RPayroll No. : ________________ 
Sheet &amp;P of &amp;N  Sheets</oddHeader>
  </headerFooter>
  <rowBreaks count="1" manualBreakCount="1">
    <brk id="34" max="18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47"/>
  <sheetViews>
    <sheetView view="pageBreakPreview" topLeftCell="A10" zoomScaleNormal="85" zoomScaleSheetLayoutView="100" workbookViewId="0">
      <pane xSplit="2" topLeftCell="U1" activePane="topRight" state="frozen"/>
      <selection pane="topRight" activeCell="B20" sqref="B20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72" customFormat="1" ht="27" customHeight="1" thickBot="1" x14ac:dyDescent="0.4">
      <c r="A15" s="157">
        <v>1</v>
      </c>
      <c r="B15" s="507" t="s">
        <v>957</v>
      </c>
      <c r="C15" s="158">
        <v>1</v>
      </c>
      <c r="D15" s="158"/>
      <c r="E15" s="224" t="s">
        <v>875</v>
      </c>
      <c r="F15" s="90" t="s">
        <v>879</v>
      </c>
      <c r="G15" s="245">
        <v>92190</v>
      </c>
      <c r="H15" s="124"/>
      <c r="I15" s="125"/>
      <c r="J15" s="118">
        <v>5000</v>
      </c>
      <c r="K15" s="119">
        <f>G15+J15</f>
        <v>97190</v>
      </c>
      <c r="L15" s="176"/>
      <c r="M15" s="246"/>
      <c r="N15" s="246"/>
      <c r="O15" s="246"/>
      <c r="P15" s="99"/>
      <c r="Q15" s="177"/>
      <c r="R15" s="125"/>
      <c r="S15" s="129">
        <f>SUM(P15:P15,R15:R15)</f>
        <v>0</v>
      </c>
      <c r="T15" s="592">
        <f>K15-S15</f>
        <v>97190</v>
      </c>
      <c r="U15" s="592"/>
      <c r="V15" s="244"/>
    </row>
    <row r="16" spans="1:23" s="172" customFormat="1" ht="27" customHeight="1" thickBot="1" x14ac:dyDescent="0.4">
      <c r="A16" s="157">
        <v>2</v>
      </c>
      <c r="B16" s="507" t="s">
        <v>958</v>
      </c>
      <c r="C16" s="158">
        <v>1</v>
      </c>
      <c r="D16" s="158"/>
      <c r="E16" s="224" t="s">
        <v>875</v>
      </c>
      <c r="F16" s="90">
        <v>5</v>
      </c>
      <c r="G16" s="245">
        <v>90709</v>
      </c>
      <c r="H16" s="124"/>
      <c r="I16" s="125"/>
      <c r="J16" s="118">
        <v>5000</v>
      </c>
      <c r="K16" s="119">
        <f t="shared" ref="K16:K24" si="0">G16+J16</f>
        <v>95709</v>
      </c>
      <c r="L16" s="176"/>
      <c r="M16" s="246"/>
      <c r="N16" s="246"/>
      <c r="O16" s="246"/>
      <c r="P16" s="99"/>
      <c r="Q16" s="177"/>
      <c r="R16" s="125"/>
      <c r="S16" s="129">
        <f t="shared" ref="S16:S17" si="1">SUM(P16:P16,R16:R16)</f>
        <v>0</v>
      </c>
      <c r="T16" s="592">
        <f t="shared" ref="T16:T17" si="2">K16-S16</f>
        <v>95709</v>
      </c>
      <c r="U16" s="592"/>
      <c r="V16" s="244"/>
    </row>
    <row r="17" spans="1:22" s="172" customFormat="1" ht="27" customHeight="1" thickBot="1" x14ac:dyDescent="0.4">
      <c r="A17" s="157">
        <v>3</v>
      </c>
      <c r="B17" s="507" t="s">
        <v>528</v>
      </c>
      <c r="C17" s="158"/>
      <c r="D17" s="158">
        <v>1</v>
      </c>
      <c r="E17" s="224" t="s">
        <v>875</v>
      </c>
      <c r="F17" s="90">
        <v>14</v>
      </c>
      <c r="G17" s="247">
        <v>92190</v>
      </c>
      <c r="H17" s="124"/>
      <c r="I17" s="125"/>
      <c r="J17" s="118">
        <v>5000</v>
      </c>
      <c r="K17" s="119">
        <f t="shared" si="0"/>
        <v>97190</v>
      </c>
      <c r="L17" s="176"/>
      <c r="M17" s="246"/>
      <c r="N17" s="246"/>
      <c r="O17" s="246"/>
      <c r="P17" s="99"/>
      <c r="Q17" s="177"/>
      <c r="R17" s="125"/>
      <c r="S17" s="129">
        <f t="shared" si="1"/>
        <v>0</v>
      </c>
      <c r="T17" s="592">
        <f t="shared" si="2"/>
        <v>97190</v>
      </c>
      <c r="U17" s="592"/>
      <c r="V17" s="244"/>
    </row>
    <row r="18" spans="1:22" s="172" customFormat="1" ht="27" customHeight="1" thickBot="1" x14ac:dyDescent="0.4">
      <c r="A18" s="157">
        <v>4</v>
      </c>
      <c r="B18" s="507" t="s">
        <v>959</v>
      </c>
      <c r="C18" s="158">
        <v>1</v>
      </c>
      <c r="D18" s="158"/>
      <c r="E18" s="224" t="s">
        <v>875</v>
      </c>
      <c r="F18" s="90">
        <v>9</v>
      </c>
      <c r="G18" s="247">
        <v>90709</v>
      </c>
      <c r="H18" s="124"/>
      <c r="I18" s="125"/>
      <c r="J18" s="118">
        <v>5000</v>
      </c>
      <c r="K18" s="119">
        <f t="shared" si="0"/>
        <v>95709</v>
      </c>
      <c r="L18" s="176"/>
      <c r="M18" s="246"/>
      <c r="N18" s="246"/>
      <c r="O18" s="246"/>
      <c r="P18" s="99"/>
      <c r="Q18" s="177"/>
      <c r="R18" s="125"/>
      <c r="S18" s="129">
        <f t="shared" ref="S18" si="3">SUM(P18:P18,R18:R18)</f>
        <v>0</v>
      </c>
      <c r="T18" s="592">
        <f t="shared" ref="T18" si="4">K18-S18</f>
        <v>95709</v>
      </c>
      <c r="U18" s="592"/>
      <c r="V18" s="244"/>
    </row>
    <row r="19" spans="1:22" s="172" customFormat="1" ht="27" customHeight="1" thickBot="1" x14ac:dyDescent="0.4">
      <c r="A19" s="157">
        <v>5</v>
      </c>
      <c r="B19" s="507" t="s">
        <v>960</v>
      </c>
      <c r="C19" s="158">
        <v>1</v>
      </c>
      <c r="D19" s="158"/>
      <c r="E19" s="224" t="s">
        <v>875</v>
      </c>
      <c r="F19" s="90">
        <v>7</v>
      </c>
      <c r="G19" s="247">
        <v>90709</v>
      </c>
      <c r="H19" s="124"/>
      <c r="I19" s="125"/>
      <c r="J19" s="118">
        <v>5000</v>
      </c>
      <c r="K19" s="119">
        <f>G19+J19</f>
        <v>95709</v>
      </c>
      <c r="L19" s="176"/>
      <c r="M19" s="246"/>
      <c r="N19" s="246"/>
      <c r="O19" s="246"/>
      <c r="P19" s="99"/>
      <c r="Q19" s="177"/>
      <c r="R19" s="125"/>
      <c r="S19" s="129">
        <f>SUM(P19:P19,R19:R19)</f>
        <v>0</v>
      </c>
      <c r="T19" s="592">
        <f>K19-S19</f>
        <v>95709</v>
      </c>
      <c r="U19" s="592"/>
      <c r="V19" s="244"/>
    </row>
    <row r="20" spans="1:22" s="172" customFormat="1" ht="27" customHeight="1" thickBot="1" x14ac:dyDescent="0.4">
      <c r="A20" s="157">
        <v>6</v>
      </c>
      <c r="B20" s="507" t="s">
        <v>531</v>
      </c>
      <c r="C20" s="158">
        <v>1</v>
      </c>
      <c r="D20" s="158"/>
      <c r="E20" s="224" t="s">
        <v>875</v>
      </c>
      <c r="F20" s="90" t="s">
        <v>880</v>
      </c>
      <c r="G20" s="247">
        <v>93695</v>
      </c>
      <c r="H20" s="124"/>
      <c r="I20" s="125"/>
      <c r="J20" s="118">
        <v>5000</v>
      </c>
      <c r="K20" s="119">
        <f t="shared" si="0"/>
        <v>98695</v>
      </c>
      <c r="L20" s="176"/>
      <c r="M20" s="246"/>
      <c r="N20" s="246"/>
      <c r="O20" s="246"/>
      <c r="P20" s="99"/>
      <c r="Q20" s="177"/>
      <c r="R20" s="125"/>
      <c r="S20" s="129">
        <f t="shared" ref="S20" si="5">SUM(P20:P20,R20:R20)</f>
        <v>0</v>
      </c>
      <c r="T20" s="592">
        <f t="shared" ref="T20" si="6">K20-S20</f>
        <v>98695</v>
      </c>
      <c r="U20" s="592"/>
      <c r="V20" s="244"/>
    </row>
    <row r="21" spans="1:22" s="172" customFormat="1" ht="27" customHeight="1" thickBot="1" x14ac:dyDescent="0.4">
      <c r="A21" s="157">
        <v>7</v>
      </c>
      <c r="B21" s="507" t="s">
        <v>534</v>
      </c>
      <c r="C21" s="158"/>
      <c r="D21" s="158">
        <v>1</v>
      </c>
      <c r="E21" s="224" t="s">
        <v>875</v>
      </c>
      <c r="F21" s="90" t="s">
        <v>881</v>
      </c>
      <c r="G21" s="245">
        <v>92190</v>
      </c>
      <c r="H21" s="124"/>
      <c r="I21" s="125"/>
      <c r="J21" s="118">
        <v>5000</v>
      </c>
      <c r="K21" s="119">
        <f t="shared" si="0"/>
        <v>97190</v>
      </c>
      <c r="L21" s="176"/>
      <c r="M21" s="246"/>
      <c r="N21" s="246"/>
      <c r="O21" s="246"/>
      <c r="P21" s="99"/>
      <c r="Q21" s="177"/>
      <c r="R21" s="125"/>
      <c r="S21" s="129">
        <f t="shared" ref="S21:S24" si="7">SUM(P21:P21,R21:R21)</f>
        <v>0</v>
      </c>
      <c r="T21" s="592">
        <f t="shared" ref="T21:T24" si="8">K21-S21</f>
        <v>97190</v>
      </c>
      <c r="U21" s="592"/>
      <c r="V21" s="244"/>
    </row>
    <row r="22" spans="1:22" s="172" customFormat="1" ht="27" customHeight="1" thickBot="1" x14ac:dyDescent="0.4">
      <c r="A22" s="157">
        <v>8</v>
      </c>
      <c r="B22" s="507" t="s">
        <v>961</v>
      </c>
      <c r="C22" s="158">
        <v>1</v>
      </c>
      <c r="D22" s="158"/>
      <c r="E22" s="224" t="s">
        <v>875</v>
      </c>
      <c r="F22" s="90">
        <v>10</v>
      </c>
      <c r="G22" s="245">
        <v>90709</v>
      </c>
      <c r="H22" s="124"/>
      <c r="I22" s="125"/>
      <c r="J22" s="118">
        <v>5000</v>
      </c>
      <c r="K22" s="119">
        <f>G22+J22</f>
        <v>95709</v>
      </c>
      <c r="L22" s="176"/>
      <c r="M22" s="246"/>
      <c r="N22" s="246"/>
      <c r="O22" s="246"/>
      <c r="P22" s="99"/>
      <c r="Q22" s="177"/>
      <c r="R22" s="125"/>
      <c r="S22" s="129">
        <f>SUM(P22:P22,R22:R22)</f>
        <v>0</v>
      </c>
      <c r="T22" s="592">
        <f>K22-S22</f>
        <v>95709</v>
      </c>
      <c r="U22" s="592"/>
      <c r="V22" s="244"/>
    </row>
    <row r="23" spans="1:22" s="172" customFormat="1" ht="27" customHeight="1" thickBot="1" x14ac:dyDescent="0.4">
      <c r="A23" s="157">
        <v>9</v>
      </c>
      <c r="B23" s="507" t="s">
        <v>536</v>
      </c>
      <c r="C23" s="158">
        <v>1</v>
      </c>
      <c r="D23" s="158"/>
      <c r="E23" s="224" t="s">
        <v>875</v>
      </c>
      <c r="F23" s="90">
        <v>13</v>
      </c>
      <c r="G23" s="247">
        <v>92190</v>
      </c>
      <c r="H23" s="124"/>
      <c r="I23" s="125"/>
      <c r="J23" s="118">
        <v>5000</v>
      </c>
      <c r="K23" s="119">
        <f t="shared" si="0"/>
        <v>97190</v>
      </c>
      <c r="L23" s="176"/>
      <c r="M23" s="246"/>
      <c r="N23" s="246"/>
      <c r="O23" s="246"/>
      <c r="P23" s="99"/>
      <c r="Q23" s="177"/>
      <c r="R23" s="125"/>
      <c r="S23" s="129">
        <f t="shared" si="7"/>
        <v>0</v>
      </c>
      <c r="T23" s="592">
        <f t="shared" si="8"/>
        <v>97190</v>
      </c>
      <c r="U23" s="592"/>
      <c r="V23" s="244"/>
    </row>
    <row r="24" spans="1:22" s="172" customFormat="1" ht="27" customHeight="1" x14ac:dyDescent="0.35">
      <c r="A24" s="157">
        <v>10</v>
      </c>
      <c r="B24" s="507" t="s">
        <v>537</v>
      </c>
      <c r="C24" s="158">
        <v>1</v>
      </c>
      <c r="D24" s="158"/>
      <c r="E24" s="224" t="s">
        <v>875</v>
      </c>
      <c r="F24" s="90">
        <v>12</v>
      </c>
      <c r="G24" s="247">
        <v>93695</v>
      </c>
      <c r="H24" s="124"/>
      <c r="I24" s="125"/>
      <c r="J24" s="118">
        <v>5000</v>
      </c>
      <c r="K24" s="119">
        <f t="shared" si="0"/>
        <v>98695</v>
      </c>
      <c r="L24" s="176"/>
      <c r="M24" s="246"/>
      <c r="N24" s="246"/>
      <c r="O24" s="246"/>
      <c r="P24" s="99"/>
      <c r="Q24" s="177"/>
      <c r="R24" s="125"/>
      <c r="S24" s="129">
        <f t="shared" si="7"/>
        <v>0</v>
      </c>
      <c r="T24" s="592">
        <f t="shared" si="8"/>
        <v>98695</v>
      </c>
      <c r="U24" s="592"/>
      <c r="V24" s="244"/>
    </row>
    <row r="25" spans="1:22" s="1" customFormat="1" ht="9" customHeight="1" x14ac:dyDescent="0.3">
      <c r="A25" s="10"/>
      <c r="B25" s="41"/>
      <c r="C25" s="42"/>
      <c r="D25" s="42"/>
      <c r="E25" s="41"/>
      <c r="F25" s="42"/>
      <c r="G25" s="43"/>
      <c r="H25" s="44"/>
      <c r="I25" s="43"/>
      <c r="J25" s="43"/>
      <c r="K25" s="43"/>
      <c r="L25" s="6"/>
      <c r="N25" s="45"/>
      <c r="O25" s="45"/>
      <c r="P25" s="43"/>
      <c r="Q25" s="6"/>
      <c r="R25" s="46"/>
      <c r="S25" s="47"/>
      <c r="T25" s="593"/>
      <c r="U25" s="593"/>
      <c r="V25" s="6"/>
    </row>
    <row r="26" spans="1:22" s="1" customFormat="1" ht="24" customHeight="1" thickBot="1" x14ac:dyDescent="0.35">
      <c r="A26" s="10"/>
      <c r="B26" s="41"/>
      <c r="C26" s="48">
        <f>SUM(C15:C25)</f>
        <v>8</v>
      </c>
      <c r="D26" s="48">
        <f>SUM(D15:D25)</f>
        <v>2</v>
      </c>
      <c r="F26" s="103" t="s">
        <v>35</v>
      </c>
      <c r="G26" s="104">
        <f>SUM(G15:G25)</f>
        <v>918986</v>
      </c>
      <c r="H26" s="104">
        <f>SUM(H18:H25)</f>
        <v>0</v>
      </c>
      <c r="I26" s="104">
        <f>SUM(I18:I25)</f>
        <v>0</v>
      </c>
      <c r="J26" s="78">
        <f t="shared" ref="J26:S26" si="9">SUM(J15:J25)</f>
        <v>50000</v>
      </c>
      <c r="K26" s="104">
        <f t="shared" si="9"/>
        <v>968986</v>
      </c>
      <c r="L26" s="104">
        <f t="shared" si="9"/>
        <v>0</v>
      </c>
      <c r="M26" s="104">
        <f t="shared" si="9"/>
        <v>0</v>
      </c>
      <c r="N26" s="104">
        <f t="shared" si="9"/>
        <v>0</v>
      </c>
      <c r="O26" s="104">
        <f t="shared" si="9"/>
        <v>0</v>
      </c>
      <c r="P26" s="104">
        <f t="shared" si="9"/>
        <v>0</v>
      </c>
      <c r="Q26" s="104">
        <f t="shared" si="9"/>
        <v>0</v>
      </c>
      <c r="R26" s="104">
        <f t="shared" si="9"/>
        <v>0</v>
      </c>
      <c r="S26" s="104">
        <f t="shared" si="9"/>
        <v>0</v>
      </c>
      <c r="T26" s="594">
        <f>SUM(T15:U25)</f>
        <v>968986</v>
      </c>
      <c r="U26" s="594"/>
      <c r="V26" s="6"/>
    </row>
    <row r="27" spans="1:22" s="51" customFormat="1" ht="18.75" customHeight="1" thickTop="1" thickBot="1" x14ac:dyDescent="0.35">
      <c r="A27" s="22"/>
      <c r="B27" s="23"/>
      <c r="C27" s="23"/>
      <c r="D27" s="23"/>
      <c r="E27" s="23"/>
      <c r="F27" s="23"/>
      <c r="G27" s="49"/>
      <c r="H27" s="49"/>
      <c r="I27" s="49"/>
      <c r="J27" s="49"/>
      <c r="K27" s="49"/>
      <c r="L27" s="49"/>
      <c r="M27" s="50"/>
      <c r="N27" s="50"/>
      <c r="O27" s="50"/>
      <c r="P27" s="49"/>
      <c r="Q27" s="49"/>
      <c r="R27" s="49"/>
      <c r="S27" s="49"/>
      <c r="T27" s="49"/>
      <c r="U27" s="49"/>
      <c r="V27" s="23"/>
    </row>
    <row r="28" spans="1:22" s="1" customFormat="1" ht="20.25" customHeight="1" thickBot="1" x14ac:dyDescent="0.35">
      <c r="A28" s="9" t="s">
        <v>9</v>
      </c>
      <c r="B28" s="17" t="s">
        <v>17</v>
      </c>
      <c r="C28" s="17"/>
      <c r="D28" s="17"/>
      <c r="E28" s="6"/>
      <c r="F28" s="6"/>
      <c r="G28" s="9" t="s">
        <v>11</v>
      </c>
      <c r="H28" s="7" t="s">
        <v>27</v>
      </c>
      <c r="I28" s="7" t="s">
        <v>63</v>
      </c>
      <c r="K28" s="6"/>
      <c r="L28" s="6"/>
      <c r="M28" s="6"/>
      <c r="N28" s="6"/>
      <c r="O28" s="6"/>
      <c r="P28" s="6"/>
      <c r="Q28" s="9" t="s">
        <v>10</v>
      </c>
      <c r="R28" s="595" t="s">
        <v>68</v>
      </c>
      <c r="S28" s="595"/>
      <c r="T28" s="595"/>
      <c r="U28" s="595"/>
      <c r="V28" s="14"/>
    </row>
    <row r="29" spans="1:22" s="1" customFormat="1" ht="20.25" customHeight="1" x14ac:dyDescent="0.3">
      <c r="A29" s="77"/>
      <c r="B29" s="17"/>
      <c r="C29" s="17"/>
      <c r="D29" s="17"/>
      <c r="E29" s="6"/>
      <c r="F29" s="6"/>
      <c r="G29" s="77"/>
      <c r="H29" s="7"/>
      <c r="K29" s="6"/>
      <c r="L29" s="6"/>
      <c r="M29" s="6"/>
      <c r="N29" s="6"/>
      <c r="O29" s="6"/>
      <c r="P29" s="6"/>
      <c r="Q29" s="77"/>
      <c r="R29" s="75"/>
      <c r="S29" s="75"/>
      <c r="T29" s="75"/>
      <c r="U29" s="75"/>
      <c r="V29" s="14"/>
    </row>
    <row r="30" spans="1:22" s="1" customFormat="1" ht="20.25" customHeight="1" x14ac:dyDescent="0.3">
      <c r="A30" s="596" t="s">
        <v>71</v>
      </c>
      <c r="B30" s="596"/>
      <c r="C30" s="30"/>
      <c r="D30" s="30"/>
      <c r="E30" s="55"/>
      <c r="F30" s="7"/>
      <c r="G30" s="596" t="s">
        <v>45</v>
      </c>
      <c r="H30" s="596"/>
      <c r="I30" s="596"/>
      <c r="J30" s="596"/>
      <c r="K30" s="7"/>
      <c r="L30" s="55"/>
      <c r="M30" s="7"/>
      <c r="N30" s="7"/>
      <c r="O30" s="7"/>
      <c r="P30" s="7"/>
      <c r="Q30" s="596" t="s">
        <v>39</v>
      </c>
      <c r="R30" s="596"/>
      <c r="S30" s="596"/>
      <c r="T30" s="7"/>
      <c r="U30" s="55"/>
      <c r="V30" s="6"/>
    </row>
    <row r="31" spans="1:22" s="1" customFormat="1" ht="20.25" customHeight="1" x14ac:dyDescent="0.3">
      <c r="A31" s="597" t="s">
        <v>37</v>
      </c>
      <c r="B31" s="597"/>
      <c r="C31" s="75"/>
      <c r="D31" s="75"/>
      <c r="E31" s="31" t="s">
        <v>16</v>
      </c>
      <c r="F31" s="31"/>
      <c r="G31" s="597" t="s">
        <v>38</v>
      </c>
      <c r="H31" s="597"/>
      <c r="I31" s="597"/>
      <c r="J31" s="597"/>
      <c r="L31" s="31" t="s">
        <v>16</v>
      </c>
      <c r="M31" s="31"/>
      <c r="N31" s="31"/>
      <c r="O31" s="31"/>
      <c r="P31" s="8"/>
      <c r="Q31" s="598" t="s">
        <v>40</v>
      </c>
      <c r="R31" s="598"/>
      <c r="S31" s="598"/>
      <c r="T31" s="16"/>
      <c r="U31" s="31" t="s">
        <v>16</v>
      </c>
      <c r="V31" s="16"/>
    </row>
    <row r="32" spans="1:22" s="1" customFormat="1" ht="20.25" customHeight="1" x14ac:dyDescent="0.3">
      <c r="A32" s="597" t="s">
        <v>18</v>
      </c>
      <c r="B32" s="597"/>
      <c r="C32" s="75"/>
      <c r="D32" s="75"/>
      <c r="F32" s="8"/>
      <c r="G32" s="599" t="s">
        <v>19</v>
      </c>
      <c r="H32" s="599"/>
      <c r="I32" s="599"/>
      <c r="J32" s="599"/>
      <c r="Q32" s="598" t="s">
        <v>28</v>
      </c>
      <c r="R32" s="598"/>
      <c r="S32" s="598"/>
      <c r="T32" s="16"/>
      <c r="U32" s="16"/>
      <c r="V32" s="16"/>
    </row>
    <row r="33" spans="1:23" s="1" customFormat="1" ht="20.25" customHeight="1" thickBot="1" x14ac:dyDescent="0.3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T33" s="7"/>
      <c r="U33" s="6"/>
      <c r="V33" s="6"/>
      <c r="W33" s="600"/>
    </row>
    <row r="34" spans="1:23" s="1" customFormat="1" ht="18.75" customHeight="1" thickBot="1" x14ac:dyDescent="0.35">
      <c r="A34" s="9" t="s">
        <v>12</v>
      </c>
      <c r="B34" s="601" t="s">
        <v>29</v>
      </c>
      <c r="C34" s="601"/>
      <c r="D34" s="601"/>
      <c r="E34" s="601"/>
      <c r="F34" s="601"/>
      <c r="G34" s="9" t="s">
        <v>14</v>
      </c>
      <c r="H34" s="602" t="s">
        <v>67</v>
      </c>
      <c r="I34" s="602"/>
      <c r="J34" s="602"/>
      <c r="K34" s="602"/>
      <c r="L34" s="602"/>
      <c r="M34" s="79"/>
      <c r="N34" s="79"/>
      <c r="O34" s="79"/>
      <c r="Q34" s="9" t="s">
        <v>25</v>
      </c>
      <c r="T34" s="15"/>
      <c r="V34" s="6"/>
      <c r="W34" s="600"/>
    </row>
    <row r="35" spans="1:23" s="1" customFormat="1" ht="18.75" customHeight="1" x14ac:dyDescent="0.3">
      <c r="A35" s="6" t="s">
        <v>13</v>
      </c>
      <c r="B35" s="14"/>
      <c r="C35" s="14"/>
      <c r="D35" s="14"/>
      <c r="E35" s="14"/>
      <c r="F35" s="14"/>
      <c r="G35" s="14"/>
      <c r="H35" s="602"/>
      <c r="I35" s="602"/>
      <c r="J35" s="602"/>
      <c r="K35" s="602"/>
      <c r="L35" s="602"/>
      <c r="M35" s="79"/>
      <c r="N35" s="79"/>
      <c r="O35" s="79"/>
      <c r="T35" s="15"/>
      <c r="W35" s="600"/>
    </row>
    <row r="36" spans="1:23" s="1" customFormat="1" ht="15" customHeight="1" x14ac:dyDescent="0.3">
      <c r="A36" s="6"/>
      <c r="B36" s="7" t="s">
        <v>15</v>
      </c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S36" s="7" t="s">
        <v>22</v>
      </c>
      <c r="W36" s="600"/>
    </row>
    <row r="37" spans="1:23" s="1" customFormat="1" ht="16.5" customHeight="1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S37" s="6" t="s">
        <v>23</v>
      </c>
      <c r="W37" s="600"/>
    </row>
    <row r="38" spans="1:23" s="1" customFormat="1" ht="15" customHeight="1" x14ac:dyDescent="0.3">
      <c r="A38" s="596" t="s">
        <v>962</v>
      </c>
      <c r="B38" s="596"/>
      <c r="C38" s="30"/>
      <c r="D38" s="30"/>
      <c r="E38" s="55"/>
      <c r="F38" s="7"/>
      <c r="G38" s="55"/>
      <c r="H38" s="55"/>
      <c r="I38" s="55"/>
      <c r="J38" s="13"/>
      <c r="L38" s="13"/>
      <c r="P38" s="7"/>
      <c r="Q38" s="7"/>
      <c r="R38" s="7"/>
      <c r="S38" s="7"/>
      <c r="V38" s="7"/>
      <c r="W38" s="600"/>
    </row>
    <row r="39" spans="1:23" s="1" customFormat="1" ht="15" customHeight="1" x14ac:dyDescent="0.3">
      <c r="A39" s="598" t="s">
        <v>44</v>
      </c>
      <c r="B39" s="598"/>
      <c r="C39" s="76"/>
      <c r="D39" s="76"/>
      <c r="E39" s="31" t="s">
        <v>16</v>
      </c>
      <c r="F39" s="31"/>
      <c r="G39" s="597" t="s">
        <v>20</v>
      </c>
      <c r="H39" s="597"/>
      <c r="I39" s="597"/>
      <c r="J39" s="597"/>
      <c r="L39" s="31" t="s">
        <v>16</v>
      </c>
      <c r="M39" s="31"/>
      <c r="N39" s="31"/>
      <c r="O39" s="31"/>
      <c r="P39" s="7"/>
      <c r="Q39" s="7"/>
      <c r="R39" s="7"/>
      <c r="V39" s="6"/>
      <c r="W39" s="4"/>
    </row>
    <row r="40" spans="1:23" s="1" customFormat="1" ht="15" customHeight="1" x14ac:dyDescent="0.3">
      <c r="A40" s="598"/>
      <c r="B40" s="598"/>
      <c r="C40" s="76"/>
      <c r="D40" s="76"/>
      <c r="E40" s="16"/>
      <c r="F40" s="7"/>
      <c r="G40" s="597" t="s">
        <v>21</v>
      </c>
      <c r="H40" s="597"/>
      <c r="I40" s="597"/>
      <c r="J40" s="597"/>
      <c r="P40" s="14"/>
      <c r="Q40" s="14"/>
      <c r="R40" s="14"/>
      <c r="S40" s="14"/>
      <c r="T40" s="7"/>
      <c r="U40" s="6"/>
      <c r="V40" s="6"/>
    </row>
    <row r="41" spans="1:23" ht="16.2" thickBot="1" x14ac:dyDescent="0.35">
      <c r="B41" s="526" t="s">
        <v>1008</v>
      </c>
      <c r="C41" s="5"/>
      <c r="D41" s="5"/>
    </row>
    <row r="42" spans="1:23" s="172" customFormat="1" ht="27" customHeight="1" thickBot="1" x14ac:dyDescent="0.4">
      <c r="A42" s="157">
        <v>1</v>
      </c>
      <c r="B42" s="447" t="s">
        <v>532</v>
      </c>
      <c r="C42" s="158">
        <v>1</v>
      </c>
      <c r="D42" s="158"/>
      <c r="E42" s="224" t="s">
        <v>875</v>
      </c>
      <c r="F42" s="90" t="s">
        <v>879</v>
      </c>
      <c r="G42" s="245">
        <v>104174</v>
      </c>
      <c r="H42" s="124"/>
      <c r="I42" s="125"/>
      <c r="J42" s="118">
        <v>5000</v>
      </c>
      <c r="K42" s="119">
        <f>G42+J42</f>
        <v>109174</v>
      </c>
      <c r="L42" s="176"/>
      <c r="M42" s="246"/>
      <c r="N42" s="246"/>
      <c r="O42" s="246"/>
      <c r="P42" s="99"/>
      <c r="Q42" s="177"/>
      <c r="R42" s="125"/>
      <c r="S42" s="129">
        <f>SUM(P42:P42,R42:R42)</f>
        <v>0</v>
      </c>
      <c r="T42" s="592">
        <f>K42-S42</f>
        <v>109174</v>
      </c>
      <c r="U42" s="592"/>
      <c r="V42" s="244"/>
    </row>
    <row r="43" spans="1:23" s="172" customFormat="1" ht="27" customHeight="1" thickBot="1" x14ac:dyDescent="0.4">
      <c r="A43" s="157">
        <v>2</v>
      </c>
      <c r="B43" s="447" t="s">
        <v>527</v>
      </c>
      <c r="C43" s="158">
        <v>1</v>
      </c>
      <c r="D43" s="158"/>
      <c r="E43" s="224" t="s">
        <v>875</v>
      </c>
      <c r="F43" s="90">
        <v>5</v>
      </c>
      <c r="G43" s="245">
        <v>93695</v>
      </c>
      <c r="H43" s="124"/>
      <c r="I43" s="125"/>
      <c r="J43" s="118">
        <v>5000</v>
      </c>
      <c r="K43" s="119">
        <f t="shared" ref="K43" si="10">G43+J43</f>
        <v>98695</v>
      </c>
      <c r="L43" s="176"/>
      <c r="M43" s="246"/>
      <c r="N43" s="246"/>
      <c r="O43" s="246"/>
      <c r="P43" s="99"/>
      <c r="Q43" s="177"/>
      <c r="R43" s="125"/>
      <c r="S43" s="129">
        <f t="shared" ref="S43" si="11">SUM(P43:P43,R43:R43)</f>
        <v>0</v>
      </c>
      <c r="T43" s="592">
        <f t="shared" ref="T43" si="12">K43-S43</f>
        <v>98695</v>
      </c>
      <c r="U43" s="592"/>
      <c r="V43" s="244"/>
    </row>
    <row r="44" spans="1:23" s="172" customFormat="1" ht="27" customHeight="1" thickBot="1" x14ac:dyDescent="0.4">
      <c r="A44" s="157">
        <v>9</v>
      </c>
      <c r="B44" s="447" t="s">
        <v>539</v>
      </c>
      <c r="C44" s="158">
        <v>1</v>
      </c>
      <c r="D44" s="158"/>
      <c r="E44" s="224" t="s">
        <v>875</v>
      </c>
      <c r="F44" s="90">
        <v>7</v>
      </c>
      <c r="G44" s="247">
        <v>93695</v>
      </c>
      <c r="H44" s="124"/>
      <c r="I44" s="125"/>
      <c r="J44" s="118">
        <v>5000</v>
      </c>
      <c r="K44" s="119">
        <f>G44+J44</f>
        <v>98695</v>
      </c>
      <c r="L44" s="176"/>
      <c r="M44" s="246"/>
      <c r="N44" s="246"/>
      <c r="O44" s="246"/>
      <c r="P44" s="99"/>
      <c r="Q44" s="177"/>
      <c r="R44" s="125"/>
      <c r="S44" s="129">
        <f>SUM(P44:P44,R44:R44)</f>
        <v>0</v>
      </c>
      <c r="T44" s="592">
        <f>K44-S44</f>
        <v>98695</v>
      </c>
      <c r="U44" s="592"/>
      <c r="V44" s="244"/>
    </row>
    <row r="45" spans="1:23" s="172" customFormat="1" ht="27" customHeight="1" thickBot="1" x14ac:dyDescent="0.4">
      <c r="A45" s="157"/>
      <c r="B45" s="526" t="s">
        <v>1011</v>
      </c>
      <c r="C45" s="158"/>
      <c r="D45" s="158"/>
      <c r="E45" s="224"/>
      <c r="F45" s="90"/>
      <c r="G45" s="247"/>
      <c r="H45" s="124"/>
      <c r="I45" s="125"/>
      <c r="J45" s="118"/>
      <c r="K45" s="119"/>
      <c r="L45" s="176"/>
      <c r="M45" s="246"/>
      <c r="N45" s="246"/>
      <c r="O45" s="246"/>
      <c r="P45" s="99"/>
      <c r="Q45" s="177"/>
      <c r="R45" s="125"/>
      <c r="S45" s="129"/>
      <c r="T45" s="468"/>
      <c r="U45" s="468"/>
      <c r="V45" s="244"/>
    </row>
    <row r="46" spans="1:23" s="172" customFormat="1" ht="27" customHeight="1" thickBot="1" x14ac:dyDescent="0.4">
      <c r="A46" s="157">
        <v>10</v>
      </c>
      <c r="B46" s="447" t="s">
        <v>529</v>
      </c>
      <c r="C46" s="158">
        <v>1</v>
      </c>
      <c r="D46" s="158"/>
      <c r="E46" s="224" t="s">
        <v>875</v>
      </c>
      <c r="F46" s="90">
        <v>10</v>
      </c>
      <c r="G46" s="245">
        <v>92190</v>
      </c>
      <c r="H46" s="124"/>
      <c r="I46" s="125"/>
      <c r="J46" s="118">
        <v>5000</v>
      </c>
      <c r="K46" s="119">
        <f>G46+J46</f>
        <v>97190</v>
      </c>
      <c r="L46" s="176"/>
      <c r="M46" s="246"/>
      <c r="N46" s="246"/>
      <c r="O46" s="246"/>
      <c r="P46" s="99"/>
      <c r="Q46" s="177"/>
      <c r="R46" s="125"/>
      <c r="S46" s="129">
        <f>SUM(P46:P46,R46:R46)</f>
        <v>0</v>
      </c>
      <c r="T46" s="592">
        <f>K46-S46</f>
        <v>97190</v>
      </c>
      <c r="U46" s="592"/>
      <c r="V46" s="244"/>
    </row>
    <row r="47" spans="1:23" s="172" customFormat="1" ht="27" customHeight="1" x14ac:dyDescent="0.35">
      <c r="A47" s="157">
        <v>4</v>
      </c>
      <c r="B47" s="447" t="s">
        <v>538</v>
      </c>
      <c r="C47" s="158">
        <v>1</v>
      </c>
      <c r="D47" s="158"/>
      <c r="E47" s="224" t="s">
        <v>875</v>
      </c>
      <c r="F47" s="90">
        <v>9</v>
      </c>
      <c r="G47" s="247">
        <v>93695</v>
      </c>
      <c r="H47" s="124"/>
      <c r="I47" s="125"/>
      <c r="J47" s="118">
        <v>5000</v>
      </c>
      <c r="K47" s="119">
        <f>G47+J47</f>
        <v>98695</v>
      </c>
      <c r="L47" s="176"/>
      <c r="M47" s="246"/>
      <c r="N47" s="246"/>
      <c r="O47" s="246"/>
      <c r="P47" s="99"/>
      <c r="Q47" s="177"/>
      <c r="R47" s="125"/>
      <c r="S47" s="129">
        <f>SUM(P47:P47,R47:R47)</f>
        <v>0</v>
      </c>
      <c r="T47" s="592">
        <f>K47-S47</f>
        <v>98695</v>
      </c>
      <c r="U47" s="592"/>
      <c r="V47" s="244"/>
    </row>
  </sheetData>
  <sortState ref="B16:D24">
    <sortCondition ref="B16:B24"/>
  </sortState>
  <mergeCells count="59">
    <mergeCell ref="T42:U42"/>
    <mergeCell ref="T47:U47"/>
    <mergeCell ref="T44:U44"/>
    <mergeCell ref="T46:U46"/>
    <mergeCell ref="T43:U43"/>
    <mergeCell ref="A40:B40"/>
    <mergeCell ref="G40:J40"/>
    <mergeCell ref="T20:U20"/>
    <mergeCell ref="T15:U15"/>
    <mergeCell ref="T21:U21"/>
    <mergeCell ref="T23:U23"/>
    <mergeCell ref="A32:B32"/>
    <mergeCell ref="G32:J32"/>
    <mergeCell ref="Q32:S32"/>
    <mergeCell ref="T24:U24"/>
    <mergeCell ref="T19:U19"/>
    <mergeCell ref="T22:U22"/>
    <mergeCell ref="A39:B39"/>
    <mergeCell ref="G39:J39"/>
    <mergeCell ref="T26:U26"/>
    <mergeCell ref="T16:U16"/>
    <mergeCell ref="W33:W38"/>
    <mergeCell ref="B34:F34"/>
    <mergeCell ref="H34:L35"/>
    <mergeCell ref="A38:B38"/>
    <mergeCell ref="R28:U28"/>
    <mergeCell ref="A30:B30"/>
    <mergeCell ref="G30:J30"/>
    <mergeCell ref="Q30:S30"/>
    <mergeCell ref="A31:B31"/>
    <mergeCell ref="G31:J31"/>
    <mergeCell ref="Q31:S31"/>
    <mergeCell ref="T25:U25"/>
    <mergeCell ref="G13:G14"/>
    <mergeCell ref="H13:H14"/>
    <mergeCell ref="I13:I14"/>
    <mergeCell ref="J13:J14"/>
    <mergeCell ref="K13:K14"/>
    <mergeCell ref="T17:U17"/>
    <mergeCell ref="L13:L14"/>
    <mergeCell ref="Q13:Q14"/>
    <mergeCell ref="S13:S14"/>
    <mergeCell ref="T18:U18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" bottom="0.35433070866141736" header="0.24" footer="0.31496062992125984"/>
  <pageSetup paperSize="5" scale="69" fitToWidth="0" orientation="landscape" r:id="rId1"/>
  <headerFooter>
    <oddHeader>&amp;RPayroll No. : ________________ 
Sheet &amp;P of &amp;N  Sheets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70"/>
  <sheetViews>
    <sheetView view="pageBreakPreview" topLeftCell="A41" zoomScaleNormal="85" zoomScaleSheetLayoutView="100" workbookViewId="0">
      <pane xSplit="2" topLeftCell="C1" activePane="topRight" state="frozen"/>
      <selection pane="topRight" activeCell="K60" sqref="K60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221" customFormat="1" ht="27" customHeight="1" x14ac:dyDescent="0.35">
      <c r="A15" s="144">
        <v>1</v>
      </c>
      <c r="B15" s="343" t="s">
        <v>966</v>
      </c>
      <c r="C15" s="243">
        <v>1</v>
      </c>
      <c r="D15" s="243"/>
      <c r="E15" s="93" t="s">
        <v>833</v>
      </c>
      <c r="F15" s="94">
        <v>2221</v>
      </c>
      <c r="G15" s="141">
        <v>22895</v>
      </c>
      <c r="H15" s="216"/>
      <c r="I15" s="217"/>
      <c r="J15" s="217">
        <v>5000</v>
      </c>
      <c r="K15" s="211">
        <f>G15+J15</f>
        <v>27895</v>
      </c>
      <c r="L15" s="120"/>
      <c r="M15" s="218"/>
      <c r="N15" s="218"/>
      <c r="O15" s="218"/>
      <c r="P15" s="219"/>
      <c r="Q15" s="122"/>
      <c r="R15" s="217"/>
      <c r="S15" s="220">
        <f t="shared" ref="S15:S24" si="0">SUM(P15:P15,R15:R15)</f>
        <v>0</v>
      </c>
      <c r="T15" s="587">
        <f t="shared" ref="T15" si="1">K15-S15</f>
        <v>27895</v>
      </c>
      <c r="U15" s="587"/>
    </row>
    <row r="16" spans="1:23" s="221" customFormat="1" ht="27" customHeight="1" x14ac:dyDescent="0.35">
      <c r="A16" s="144">
        <v>2</v>
      </c>
      <c r="B16" s="343" t="s">
        <v>540</v>
      </c>
      <c r="C16" s="243">
        <v>1</v>
      </c>
      <c r="D16" s="243"/>
      <c r="E16" s="93" t="s">
        <v>833</v>
      </c>
      <c r="F16" s="94">
        <v>1794</v>
      </c>
      <c r="G16" s="141">
        <v>22895</v>
      </c>
      <c r="H16" s="216"/>
      <c r="I16" s="217"/>
      <c r="J16" s="217">
        <v>5000</v>
      </c>
      <c r="K16" s="211">
        <f t="shared" ref="K16" si="2">G16+J16</f>
        <v>27895</v>
      </c>
      <c r="L16" s="120"/>
      <c r="M16" s="218"/>
      <c r="N16" s="218"/>
      <c r="O16" s="218"/>
      <c r="P16" s="219"/>
      <c r="Q16" s="122"/>
      <c r="R16" s="217"/>
      <c r="S16" s="220">
        <f t="shared" si="0"/>
        <v>0</v>
      </c>
      <c r="T16" s="587">
        <f t="shared" ref="T16:T18" si="3">K16-S16</f>
        <v>27895</v>
      </c>
      <c r="U16" s="587"/>
    </row>
    <row r="17" spans="1:21" s="215" customFormat="1" ht="27" customHeight="1" x14ac:dyDescent="0.35">
      <c r="A17" s="144">
        <v>3</v>
      </c>
      <c r="B17" s="343" t="s">
        <v>967</v>
      </c>
      <c r="C17" s="243"/>
      <c r="D17" s="243">
        <v>1</v>
      </c>
      <c r="E17" s="93" t="s">
        <v>834</v>
      </c>
      <c r="F17" s="94">
        <v>1069</v>
      </c>
      <c r="G17" s="141">
        <v>37357</v>
      </c>
      <c r="H17" s="209"/>
      <c r="I17" s="210"/>
      <c r="J17" s="217">
        <v>5000</v>
      </c>
      <c r="K17" s="211">
        <f t="shared" ref="K17:K18" si="4">G17+J17</f>
        <v>42357</v>
      </c>
      <c r="L17" s="126"/>
      <c r="M17" s="212"/>
      <c r="N17" s="212"/>
      <c r="O17" s="212"/>
      <c r="P17" s="213"/>
      <c r="Q17" s="128"/>
      <c r="R17" s="210"/>
      <c r="S17" s="214">
        <f t="shared" si="0"/>
        <v>0</v>
      </c>
      <c r="T17" s="592">
        <f t="shared" si="3"/>
        <v>42357</v>
      </c>
      <c r="U17" s="592"/>
    </row>
    <row r="18" spans="1:21" s="215" customFormat="1" ht="27" customHeight="1" x14ac:dyDescent="0.35">
      <c r="A18" s="144">
        <v>4</v>
      </c>
      <c r="B18" s="343" t="s">
        <v>968</v>
      </c>
      <c r="C18" s="243">
        <v>1</v>
      </c>
      <c r="D18" s="243"/>
      <c r="E18" s="93" t="s">
        <v>835</v>
      </c>
      <c r="F18" s="94">
        <v>2267</v>
      </c>
      <c r="G18" s="141">
        <v>13494</v>
      </c>
      <c r="H18" s="209"/>
      <c r="I18" s="210"/>
      <c r="J18" s="217">
        <v>5000</v>
      </c>
      <c r="K18" s="211">
        <f t="shared" si="4"/>
        <v>18494</v>
      </c>
      <c r="L18" s="126"/>
      <c r="M18" s="212"/>
      <c r="N18" s="212"/>
      <c r="O18" s="212"/>
      <c r="P18" s="213"/>
      <c r="Q18" s="128"/>
      <c r="R18" s="210"/>
      <c r="S18" s="214">
        <f t="shared" si="0"/>
        <v>0</v>
      </c>
      <c r="T18" s="592">
        <f t="shared" si="3"/>
        <v>18494</v>
      </c>
      <c r="U18" s="592"/>
    </row>
    <row r="19" spans="1:21" s="215" customFormat="1" ht="27" customHeight="1" x14ac:dyDescent="0.35">
      <c r="A19" s="144">
        <v>5</v>
      </c>
      <c r="B19" s="343" t="s">
        <v>970</v>
      </c>
      <c r="C19" s="243"/>
      <c r="D19" s="243">
        <v>1</v>
      </c>
      <c r="E19" s="93" t="s">
        <v>833</v>
      </c>
      <c r="F19" s="94">
        <v>2569</v>
      </c>
      <c r="G19" s="141">
        <v>22895</v>
      </c>
      <c r="H19" s="209"/>
      <c r="I19" s="210"/>
      <c r="J19" s="217">
        <v>5000</v>
      </c>
      <c r="K19" s="211">
        <f t="shared" ref="K19" si="5">G19+J19</f>
        <v>27895</v>
      </c>
      <c r="L19" s="126"/>
      <c r="M19" s="212"/>
      <c r="N19" s="212"/>
      <c r="O19" s="212"/>
      <c r="P19" s="213"/>
      <c r="Q19" s="128"/>
      <c r="R19" s="210"/>
      <c r="S19" s="214">
        <f t="shared" si="0"/>
        <v>0</v>
      </c>
      <c r="T19" s="592">
        <f t="shared" ref="T19" si="6">K19-S19</f>
        <v>27895</v>
      </c>
      <c r="U19" s="592"/>
    </row>
    <row r="20" spans="1:21" s="221" customFormat="1" ht="27" customHeight="1" x14ac:dyDescent="0.35">
      <c r="A20" s="144">
        <v>6</v>
      </c>
      <c r="B20" s="343" t="s">
        <v>545</v>
      </c>
      <c r="C20" s="243">
        <v>1</v>
      </c>
      <c r="D20" s="243"/>
      <c r="E20" s="93" t="s">
        <v>833</v>
      </c>
      <c r="F20" s="94">
        <v>1166</v>
      </c>
      <c r="G20" s="142">
        <v>23151</v>
      </c>
      <c r="H20" s="216"/>
      <c r="I20" s="217"/>
      <c r="J20" s="217">
        <v>5000</v>
      </c>
      <c r="K20" s="211">
        <f>G20+J20</f>
        <v>28151</v>
      </c>
      <c r="L20" s="120"/>
      <c r="M20" s="218"/>
      <c r="N20" s="218"/>
      <c r="O20" s="218"/>
      <c r="P20" s="219"/>
      <c r="Q20" s="143"/>
      <c r="R20" s="217"/>
      <c r="S20" s="220">
        <f t="shared" si="0"/>
        <v>0</v>
      </c>
      <c r="T20" s="587">
        <f>K20-S20</f>
        <v>28151</v>
      </c>
      <c r="U20" s="587"/>
    </row>
    <row r="21" spans="1:21" s="215" customFormat="1" ht="27" customHeight="1" x14ac:dyDescent="0.35">
      <c r="A21" s="144">
        <v>7</v>
      </c>
      <c r="B21" s="343" t="s">
        <v>971</v>
      </c>
      <c r="C21" s="243"/>
      <c r="D21" s="243">
        <v>1</v>
      </c>
      <c r="E21" s="93" t="s">
        <v>833</v>
      </c>
      <c r="F21" s="94">
        <v>921</v>
      </c>
      <c r="G21" s="141">
        <v>22895</v>
      </c>
      <c r="H21" s="209"/>
      <c r="I21" s="210"/>
      <c r="J21" s="217">
        <v>5000</v>
      </c>
      <c r="K21" s="211">
        <f t="shared" ref="K21" si="7">G21+J21</f>
        <v>27895</v>
      </c>
      <c r="L21" s="126"/>
      <c r="M21" s="212"/>
      <c r="N21" s="212"/>
      <c r="O21" s="212"/>
      <c r="P21" s="213"/>
      <c r="Q21" s="128"/>
      <c r="R21" s="210"/>
      <c r="S21" s="214">
        <f t="shared" si="0"/>
        <v>0</v>
      </c>
      <c r="T21" s="592">
        <f t="shared" ref="T21" si="8">K21-S21</f>
        <v>27895</v>
      </c>
      <c r="U21" s="592"/>
    </row>
    <row r="22" spans="1:21" s="215" customFormat="1" ht="27" customHeight="1" x14ac:dyDescent="0.35">
      <c r="A22" s="144">
        <v>8</v>
      </c>
      <c r="B22" s="343" t="s">
        <v>972</v>
      </c>
      <c r="C22" s="243"/>
      <c r="D22" s="243">
        <v>1</v>
      </c>
      <c r="E22" s="93" t="s">
        <v>833</v>
      </c>
      <c r="F22" s="94">
        <v>2408</v>
      </c>
      <c r="G22" s="141">
        <v>22895</v>
      </c>
      <c r="H22" s="209"/>
      <c r="I22" s="210"/>
      <c r="J22" s="217">
        <v>5000</v>
      </c>
      <c r="K22" s="211">
        <f t="shared" ref="K22" si="9">G22+J22</f>
        <v>27895</v>
      </c>
      <c r="L22" s="126"/>
      <c r="M22" s="212"/>
      <c r="N22" s="212"/>
      <c r="O22" s="212"/>
      <c r="P22" s="213"/>
      <c r="Q22" s="128"/>
      <c r="R22" s="210"/>
      <c r="S22" s="214">
        <f t="shared" si="0"/>
        <v>0</v>
      </c>
      <c r="T22" s="592">
        <f t="shared" ref="T22" si="10">K22-S22</f>
        <v>27895</v>
      </c>
      <c r="U22" s="592"/>
    </row>
    <row r="23" spans="1:21" s="215" customFormat="1" ht="27" customHeight="1" x14ac:dyDescent="0.35">
      <c r="A23" s="144">
        <v>9</v>
      </c>
      <c r="B23" s="343" t="s">
        <v>549</v>
      </c>
      <c r="C23" s="243">
        <v>1</v>
      </c>
      <c r="D23" s="243"/>
      <c r="E23" s="93" t="s">
        <v>833</v>
      </c>
      <c r="F23" s="94">
        <v>1023</v>
      </c>
      <c r="G23" s="141">
        <v>23151</v>
      </c>
      <c r="H23" s="209"/>
      <c r="I23" s="210"/>
      <c r="J23" s="217">
        <v>5000</v>
      </c>
      <c r="K23" s="211">
        <f>G23+J23</f>
        <v>28151</v>
      </c>
      <c r="L23" s="126"/>
      <c r="M23" s="212"/>
      <c r="N23" s="212"/>
      <c r="O23" s="212"/>
      <c r="P23" s="213"/>
      <c r="Q23" s="128"/>
      <c r="R23" s="210"/>
      <c r="S23" s="214">
        <f t="shared" si="0"/>
        <v>0</v>
      </c>
      <c r="T23" s="592">
        <f>K23-S23</f>
        <v>28151</v>
      </c>
      <c r="U23" s="592"/>
    </row>
    <row r="24" spans="1:21" s="221" customFormat="1" ht="27" customHeight="1" x14ac:dyDescent="0.35">
      <c r="A24" s="144">
        <v>10</v>
      </c>
      <c r="B24" s="343" t="s">
        <v>550</v>
      </c>
      <c r="C24" s="243">
        <v>1</v>
      </c>
      <c r="D24" s="243"/>
      <c r="E24" s="93" t="s">
        <v>833</v>
      </c>
      <c r="F24" s="94">
        <v>611</v>
      </c>
      <c r="G24" s="141">
        <v>23151</v>
      </c>
      <c r="H24" s="216"/>
      <c r="I24" s="217"/>
      <c r="J24" s="217">
        <v>5000</v>
      </c>
      <c r="K24" s="211">
        <f>G24+J24</f>
        <v>28151</v>
      </c>
      <c r="L24" s="120"/>
      <c r="M24" s="218"/>
      <c r="N24" s="218"/>
      <c r="O24" s="218"/>
      <c r="P24" s="219"/>
      <c r="Q24" s="143"/>
      <c r="R24" s="217"/>
      <c r="S24" s="220">
        <f t="shared" si="0"/>
        <v>0</v>
      </c>
      <c r="T24" s="587">
        <f>K24-S24</f>
        <v>28151</v>
      </c>
      <c r="U24" s="587"/>
    </row>
    <row r="25" spans="1:21" s="221" customFormat="1" ht="27" customHeight="1" x14ac:dyDescent="0.35">
      <c r="A25" s="144">
        <v>11</v>
      </c>
      <c r="B25" s="343" t="s">
        <v>551</v>
      </c>
      <c r="C25" s="243">
        <v>1</v>
      </c>
      <c r="D25" s="243"/>
      <c r="E25" s="93" t="s">
        <v>833</v>
      </c>
      <c r="F25" s="94">
        <v>71</v>
      </c>
      <c r="G25" s="141">
        <v>23674</v>
      </c>
      <c r="H25" s="216"/>
      <c r="I25" s="217"/>
      <c r="J25" s="217">
        <v>5000</v>
      </c>
      <c r="K25" s="211">
        <f>G25+J25</f>
        <v>28674</v>
      </c>
      <c r="L25" s="120"/>
      <c r="M25" s="218"/>
      <c r="N25" s="218"/>
      <c r="O25" s="218"/>
      <c r="P25" s="219"/>
      <c r="Q25" s="122"/>
      <c r="R25" s="217"/>
      <c r="S25" s="220">
        <f t="shared" ref="S25" si="11">SUM(P25:P25,R25:R25)</f>
        <v>0</v>
      </c>
      <c r="T25" s="587">
        <f>K25-S25</f>
        <v>28674</v>
      </c>
      <c r="U25" s="587"/>
    </row>
    <row r="26" spans="1:21" s="215" customFormat="1" ht="27" customHeight="1" x14ac:dyDescent="0.35">
      <c r="A26" s="144">
        <v>12</v>
      </c>
      <c r="B26" s="343" t="s">
        <v>973</v>
      </c>
      <c r="C26" s="243">
        <v>1</v>
      </c>
      <c r="D26" s="243"/>
      <c r="E26" s="93" t="s">
        <v>831</v>
      </c>
      <c r="F26" s="94">
        <v>2580</v>
      </c>
      <c r="G26" s="141">
        <v>31587</v>
      </c>
      <c r="H26" s="209"/>
      <c r="I26" s="210"/>
      <c r="J26" s="217">
        <v>5000</v>
      </c>
      <c r="K26" s="211">
        <f t="shared" ref="K26" si="12">G26+J26</f>
        <v>36587</v>
      </c>
      <c r="L26" s="126"/>
      <c r="M26" s="212"/>
      <c r="N26" s="212"/>
      <c r="O26" s="212"/>
      <c r="P26" s="213"/>
      <c r="Q26" s="128"/>
      <c r="R26" s="210"/>
      <c r="S26" s="214">
        <f t="shared" ref="S26:S32" si="13">SUM(P26:P26,R26:R26)</f>
        <v>0</v>
      </c>
      <c r="T26" s="592">
        <f t="shared" ref="T26" si="14">K26-S26</f>
        <v>36587</v>
      </c>
      <c r="U26" s="592"/>
    </row>
    <row r="27" spans="1:21" s="221" customFormat="1" ht="27" customHeight="1" x14ac:dyDescent="0.35">
      <c r="A27" s="144">
        <v>13</v>
      </c>
      <c r="B27" s="343" t="s">
        <v>555</v>
      </c>
      <c r="C27" s="243">
        <v>1</v>
      </c>
      <c r="D27" s="243"/>
      <c r="E27" s="93" t="s">
        <v>836</v>
      </c>
      <c r="F27" s="94">
        <v>453</v>
      </c>
      <c r="G27" s="141">
        <v>31587</v>
      </c>
      <c r="H27" s="216"/>
      <c r="I27" s="217"/>
      <c r="J27" s="217">
        <v>5000</v>
      </c>
      <c r="K27" s="211">
        <f>G27+J27</f>
        <v>36587</v>
      </c>
      <c r="L27" s="120"/>
      <c r="M27" s="218"/>
      <c r="N27" s="218"/>
      <c r="O27" s="218"/>
      <c r="P27" s="219"/>
      <c r="Q27" s="122"/>
      <c r="R27" s="217"/>
      <c r="S27" s="220">
        <f t="shared" si="13"/>
        <v>0</v>
      </c>
      <c r="T27" s="587">
        <f>K27-S27</f>
        <v>36587</v>
      </c>
      <c r="U27" s="587"/>
    </row>
    <row r="28" spans="1:21" s="215" customFormat="1" ht="27" customHeight="1" x14ac:dyDescent="0.35">
      <c r="A28" s="144">
        <v>14</v>
      </c>
      <c r="B28" s="343" t="s">
        <v>974</v>
      </c>
      <c r="C28" s="243"/>
      <c r="D28" s="243">
        <v>1</v>
      </c>
      <c r="E28" s="93" t="s">
        <v>833</v>
      </c>
      <c r="F28" s="94">
        <v>2459</v>
      </c>
      <c r="G28" s="141">
        <v>22895</v>
      </c>
      <c r="H28" s="209"/>
      <c r="I28" s="210"/>
      <c r="J28" s="217">
        <v>5000</v>
      </c>
      <c r="K28" s="211">
        <f t="shared" ref="K28" si="15">G28+J28</f>
        <v>27895</v>
      </c>
      <c r="L28" s="126"/>
      <c r="M28" s="212"/>
      <c r="N28" s="212"/>
      <c r="O28" s="212"/>
      <c r="P28" s="213"/>
      <c r="Q28" s="128"/>
      <c r="R28" s="210"/>
      <c r="S28" s="214">
        <f t="shared" si="13"/>
        <v>0</v>
      </c>
      <c r="T28" s="592">
        <f t="shared" ref="T28" si="16">K28-S28</f>
        <v>27895</v>
      </c>
      <c r="U28" s="592"/>
    </row>
    <row r="29" spans="1:21" s="215" customFormat="1" ht="27" customHeight="1" x14ac:dyDescent="0.35">
      <c r="A29" s="144">
        <v>15</v>
      </c>
      <c r="B29" s="343" t="s">
        <v>975</v>
      </c>
      <c r="C29" s="243"/>
      <c r="D29" s="243">
        <v>1</v>
      </c>
      <c r="E29" s="93" t="s">
        <v>833</v>
      </c>
      <c r="F29" s="94">
        <v>2582</v>
      </c>
      <c r="G29" s="141">
        <v>22895</v>
      </c>
      <c r="H29" s="209"/>
      <c r="I29" s="210"/>
      <c r="J29" s="217">
        <v>5000</v>
      </c>
      <c r="K29" s="211">
        <f t="shared" ref="K29" si="17">G29+J29</f>
        <v>27895</v>
      </c>
      <c r="L29" s="126"/>
      <c r="M29" s="212"/>
      <c r="N29" s="212"/>
      <c r="O29" s="212"/>
      <c r="P29" s="213"/>
      <c r="Q29" s="128"/>
      <c r="R29" s="210"/>
      <c r="S29" s="214">
        <f t="shared" si="13"/>
        <v>0</v>
      </c>
      <c r="T29" s="592">
        <f t="shared" ref="T29" si="18">K29-S29</f>
        <v>27895</v>
      </c>
      <c r="U29" s="592"/>
    </row>
    <row r="30" spans="1:21" s="215" customFormat="1" ht="27" customHeight="1" x14ac:dyDescent="0.35">
      <c r="A30" s="144">
        <v>16</v>
      </c>
      <c r="B30" s="343" t="s">
        <v>976</v>
      </c>
      <c r="C30" s="243"/>
      <c r="D30" s="243">
        <v>1</v>
      </c>
      <c r="E30" s="93" t="s">
        <v>833</v>
      </c>
      <c r="F30" s="94">
        <v>1941</v>
      </c>
      <c r="G30" s="141">
        <v>22895</v>
      </c>
      <c r="H30" s="209"/>
      <c r="I30" s="210"/>
      <c r="J30" s="217">
        <v>5000</v>
      </c>
      <c r="K30" s="211">
        <f t="shared" ref="K30:K31" si="19">G30+J30</f>
        <v>27895</v>
      </c>
      <c r="L30" s="126"/>
      <c r="M30" s="212"/>
      <c r="N30" s="212"/>
      <c r="O30" s="212"/>
      <c r="P30" s="213"/>
      <c r="Q30" s="128"/>
      <c r="R30" s="210"/>
      <c r="S30" s="214">
        <f t="shared" si="13"/>
        <v>0</v>
      </c>
      <c r="T30" s="592">
        <f t="shared" ref="T30:T31" si="20">K30-S30</f>
        <v>27895</v>
      </c>
      <c r="U30" s="592"/>
    </row>
    <row r="31" spans="1:21" s="215" customFormat="1" ht="27" customHeight="1" x14ac:dyDescent="0.35">
      <c r="A31" s="144">
        <v>17</v>
      </c>
      <c r="B31" s="343" t="s">
        <v>977</v>
      </c>
      <c r="C31" s="243"/>
      <c r="D31" s="243">
        <v>1</v>
      </c>
      <c r="E31" s="93" t="s">
        <v>833</v>
      </c>
      <c r="F31" s="94">
        <v>2575</v>
      </c>
      <c r="G31" s="141">
        <v>22895</v>
      </c>
      <c r="H31" s="209"/>
      <c r="I31" s="210"/>
      <c r="J31" s="217">
        <v>5000</v>
      </c>
      <c r="K31" s="211">
        <f t="shared" si="19"/>
        <v>27895</v>
      </c>
      <c r="L31" s="126"/>
      <c r="M31" s="212"/>
      <c r="N31" s="212"/>
      <c r="O31" s="212"/>
      <c r="P31" s="213"/>
      <c r="Q31" s="128"/>
      <c r="R31" s="210"/>
      <c r="S31" s="214">
        <f t="shared" si="13"/>
        <v>0</v>
      </c>
      <c r="T31" s="592">
        <f t="shared" si="20"/>
        <v>27895</v>
      </c>
      <c r="U31" s="592"/>
    </row>
    <row r="32" spans="1:21" s="215" customFormat="1" ht="27" customHeight="1" x14ac:dyDescent="0.35">
      <c r="A32" s="144">
        <v>18</v>
      </c>
      <c r="B32" s="343" t="s">
        <v>978</v>
      </c>
      <c r="C32" s="243"/>
      <c r="D32" s="243">
        <v>1</v>
      </c>
      <c r="E32" s="93" t="s">
        <v>833</v>
      </c>
      <c r="F32" s="94">
        <v>2454</v>
      </c>
      <c r="G32" s="141">
        <v>22895</v>
      </c>
      <c r="H32" s="209"/>
      <c r="I32" s="210"/>
      <c r="J32" s="217">
        <v>5000</v>
      </c>
      <c r="K32" s="211">
        <f t="shared" ref="K32" si="21">G32+J32</f>
        <v>27895</v>
      </c>
      <c r="L32" s="126"/>
      <c r="M32" s="212"/>
      <c r="N32" s="212"/>
      <c r="O32" s="212"/>
      <c r="P32" s="213"/>
      <c r="Q32" s="128"/>
      <c r="R32" s="210"/>
      <c r="S32" s="214">
        <f t="shared" si="13"/>
        <v>0</v>
      </c>
      <c r="T32" s="592">
        <f t="shared" ref="T32" si="22">K32-S32</f>
        <v>27895</v>
      </c>
      <c r="U32" s="592"/>
    </row>
    <row r="33" spans="1:23" s="1" customFormat="1" ht="9" customHeight="1" x14ac:dyDescent="0.3">
      <c r="A33" s="10"/>
      <c r="B33" s="41"/>
      <c r="C33" s="42"/>
      <c r="D33" s="42"/>
      <c r="E33" s="41"/>
      <c r="F33" s="42"/>
      <c r="G33" s="43"/>
      <c r="H33" s="44"/>
      <c r="I33" s="43"/>
      <c r="J33" s="43"/>
      <c r="K33" s="43"/>
      <c r="L33" s="6"/>
      <c r="N33" s="45"/>
      <c r="O33" s="45"/>
      <c r="P33" s="43"/>
      <c r="Q33" s="6"/>
      <c r="R33" s="46"/>
      <c r="S33" s="47"/>
      <c r="T33" s="593"/>
      <c r="U33" s="593"/>
      <c r="V33" s="6"/>
    </row>
    <row r="34" spans="1:23" s="1" customFormat="1" ht="24" customHeight="1" thickBot="1" x14ac:dyDescent="0.35">
      <c r="A34" s="10"/>
      <c r="B34" s="41"/>
      <c r="C34" s="48">
        <f>SUM(C15:C33)</f>
        <v>9</v>
      </c>
      <c r="D34" s="48">
        <f>SUM(D15:D33)</f>
        <v>9</v>
      </c>
      <c r="E34" s="41"/>
      <c r="F34" s="134" t="s">
        <v>35</v>
      </c>
      <c r="G34" s="104">
        <f t="shared" ref="G34:S34" si="23">SUM(G15:G33)</f>
        <v>436102</v>
      </c>
      <c r="H34" s="104">
        <f t="shared" si="23"/>
        <v>0</v>
      </c>
      <c r="I34" s="104">
        <f t="shared" si="23"/>
        <v>0</v>
      </c>
      <c r="J34" s="78">
        <f t="shared" si="23"/>
        <v>90000</v>
      </c>
      <c r="K34" s="78">
        <f t="shared" si="23"/>
        <v>526102</v>
      </c>
      <c r="L34" s="78">
        <f t="shared" si="23"/>
        <v>0</v>
      </c>
      <c r="M34" s="78">
        <f t="shared" si="23"/>
        <v>0</v>
      </c>
      <c r="N34" s="78">
        <f t="shared" si="23"/>
        <v>0</v>
      </c>
      <c r="O34" s="78">
        <f t="shared" si="23"/>
        <v>0</v>
      </c>
      <c r="P34" s="78">
        <f t="shared" si="23"/>
        <v>0</v>
      </c>
      <c r="Q34" s="78">
        <f t="shared" si="23"/>
        <v>0</v>
      </c>
      <c r="R34" s="78">
        <f t="shared" si="23"/>
        <v>0</v>
      </c>
      <c r="S34" s="78">
        <f t="shared" si="23"/>
        <v>0</v>
      </c>
      <c r="T34" s="594">
        <f>SUM(T15:U33)</f>
        <v>526102</v>
      </c>
      <c r="U34" s="594"/>
      <c r="V34" s="6"/>
    </row>
    <row r="35" spans="1:23" s="51" customFormat="1" ht="18.75" customHeight="1" thickTop="1" thickBot="1" x14ac:dyDescent="0.35">
      <c r="A35" s="22"/>
      <c r="B35" s="23"/>
      <c r="C35" s="23"/>
      <c r="D35" s="23"/>
      <c r="E35" s="23"/>
      <c r="F35" s="23"/>
      <c r="G35" s="49"/>
      <c r="H35" s="49"/>
      <c r="I35" s="49"/>
      <c r="J35" s="49"/>
      <c r="K35" s="49"/>
      <c r="L35" s="49"/>
      <c r="M35" s="50"/>
      <c r="N35" s="50"/>
      <c r="O35" s="50"/>
      <c r="P35" s="49"/>
      <c r="Q35" s="49"/>
      <c r="R35" s="49"/>
      <c r="S35" s="49"/>
      <c r="T35" s="49"/>
      <c r="U35" s="49"/>
      <c r="V35" s="23"/>
    </row>
    <row r="36" spans="1:23" s="1" customFormat="1" ht="20.25" customHeight="1" thickBot="1" x14ac:dyDescent="0.35">
      <c r="A36" s="9" t="s">
        <v>9</v>
      </c>
      <c r="B36" s="17" t="s">
        <v>17</v>
      </c>
      <c r="C36" s="17"/>
      <c r="D36" s="17"/>
      <c r="E36" s="6"/>
      <c r="F36" s="6"/>
      <c r="G36" s="9" t="s">
        <v>11</v>
      </c>
      <c r="H36" s="7" t="s">
        <v>27</v>
      </c>
      <c r="I36" s="7" t="s">
        <v>63</v>
      </c>
      <c r="K36" s="6"/>
      <c r="L36" s="6"/>
      <c r="M36" s="6"/>
      <c r="N36" s="6"/>
      <c r="O36" s="6"/>
      <c r="P36" s="6"/>
      <c r="Q36" s="9" t="s">
        <v>10</v>
      </c>
      <c r="R36" s="595" t="s">
        <v>68</v>
      </c>
      <c r="S36" s="595"/>
      <c r="T36" s="595"/>
      <c r="U36" s="595"/>
      <c r="V36" s="14"/>
    </row>
    <row r="37" spans="1:23" s="1" customFormat="1" ht="20.25" customHeight="1" x14ac:dyDescent="0.3">
      <c r="A37" s="77"/>
      <c r="B37" s="17"/>
      <c r="C37" s="17"/>
      <c r="D37" s="17"/>
      <c r="E37" s="6"/>
      <c r="F37" s="6"/>
      <c r="G37" s="77"/>
      <c r="H37" s="7"/>
      <c r="K37" s="6"/>
      <c r="L37" s="6"/>
      <c r="M37" s="6"/>
      <c r="N37" s="6"/>
      <c r="O37" s="6"/>
      <c r="P37" s="6"/>
      <c r="Q37" s="77"/>
      <c r="R37" s="75"/>
      <c r="S37" s="75"/>
      <c r="T37" s="75"/>
      <c r="U37" s="75"/>
      <c r="V37" s="14"/>
    </row>
    <row r="38" spans="1:23" s="1" customFormat="1" ht="20.25" customHeight="1" x14ac:dyDescent="0.3">
      <c r="A38" s="596" t="s">
        <v>71</v>
      </c>
      <c r="B38" s="596"/>
      <c r="C38" s="30"/>
      <c r="D38" s="30"/>
      <c r="E38" s="55"/>
      <c r="F38" s="7"/>
      <c r="G38" s="596" t="s">
        <v>45</v>
      </c>
      <c r="H38" s="596"/>
      <c r="I38" s="596"/>
      <c r="J38" s="596"/>
      <c r="K38" s="7"/>
      <c r="L38" s="55"/>
      <c r="M38" s="7"/>
      <c r="N38" s="7"/>
      <c r="O38" s="7"/>
      <c r="P38" s="7"/>
      <c r="Q38" s="596" t="s">
        <v>39</v>
      </c>
      <c r="R38" s="596"/>
      <c r="S38" s="596"/>
      <c r="T38" s="7"/>
      <c r="U38" s="55"/>
      <c r="V38" s="6"/>
    </row>
    <row r="39" spans="1:23" s="1" customFormat="1" ht="20.25" customHeight="1" x14ac:dyDescent="0.3">
      <c r="A39" s="597" t="s">
        <v>37</v>
      </c>
      <c r="B39" s="597"/>
      <c r="C39" s="75"/>
      <c r="D39" s="75"/>
      <c r="E39" s="31" t="s">
        <v>16</v>
      </c>
      <c r="F39" s="31"/>
      <c r="G39" s="597" t="s">
        <v>38</v>
      </c>
      <c r="H39" s="597"/>
      <c r="I39" s="597"/>
      <c r="J39" s="597"/>
      <c r="L39" s="31" t="s">
        <v>16</v>
      </c>
      <c r="M39" s="31"/>
      <c r="N39" s="31"/>
      <c r="O39" s="31"/>
      <c r="P39" s="8"/>
      <c r="Q39" s="598" t="s">
        <v>40</v>
      </c>
      <c r="R39" s="598"/>
      <c r="S39" s="598"/>
      <c r="T39" s="16"/>
      <c r="U39" s="31" t="s">
        <v>16</v>
      </c>
      <c r="V39" s="16"/>
    </row>
    <row r="40" spans="1:23" s="1" customFormat="1" ht="20.25" customHeight="1" x14ac:dyDescent="0.3">
      <c r="A40" s="597" t="s">
        <v>18</v>
      </c>
      <c r="B40" s="597"/>
      <c r="C40" s="75"/>
      <c r="D40" s="75"/>
      <c r="F40" s="8"/>
      <c r="G40" s="599" t="s">
        <v>19</v>
      </c>
      <c r="H40" s="599"/>
      <c r="I40" s="599"/>
      <c r="J40" s="599"/>
      <c r="Q40" s="598" t="s">
        <v>28</v>
      </c>
      <c r="R40" s="598"/>
      <c r="S40" s="598"/>
      <c r="T40" s="16"/>
      <c r="U40" s="16"/>
      <c r="V40" s="16"/>
    </row>
    <row r="41" spans="1:23" s="1" customFormat="1" ht="20.25" customHeight="1" thickBot="1" x14ac:dyDescent="0.3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T41" s="7"/>
      <c r="U41" s="6"/>
      <c r="V41" s="6"/>
      <c r="W41" s="600"/>
    </row>
    <row r="42" spans="1:23" s="1" customFormat="1" ht="18.75" customHeight="1" thickBot="1" x14ac:dyDescent="0.35">
      <c r="A42" s="9" t="s">
        <v>12</v>
      </c>
      <c r="B42" s="601" t="s">
        <v>29</v>
      </c>
      <c r="C42" s="601"/>
      <c r="D42" s="601"/>
      <c r="E42" s="601"/>
      <c r="F42" s="601"/>
      <c r="G42" s="9" t="s">
        <v>14</v>
      </c>
      <c r="H42" s="602" t="s">
        <v>67</v>
      </c>
      <c r="I42" s="602"/>
      <c r="J42" s="602"/>
      <c r="K42" s="602"/>
      <c r="L42" s="602"/>
      <c r="M42" s="79"/>
      <c r="N42" s="79"/>
      <c r="O42" s="79"/>
      <c r="Q42" s="9" t="s">
        <v>25</v>
      </c>
      <c r="T42" s="15"/>
      <c r="V42" s="6"/>
      <c r="W42" s="600"/>
    </row>
    <row r="43" spans="1:23" s="1" customFormat="1" ht="18.75" customHeight="1" x14ac:dyDescent="0.3">
      <c r="A43" s="6" t="s">
        <v>13</v>
      </c>
      <c r="B43" s="14"/>
      <c r="C43" s="14"/>
      <c r="D43" s="14"/>
      <c r="E43" s="14"/>
      <c r="F43" s="14"/>
      <c r="G43" s="14"/>
      <c r="H43" s="602"/>
      <c r="I43" s="602"/>
      <c r="J43" s="602"/>
      <c r="K43" s="602"/>
      <c r="L43" s="602"/>
      <c r="M43" s="79"/>
      <c r="N43" s="79"/>
      <c r="O43" s="79"/>
      <c r="T43" s="15"/>
      <c r="W43" s="600"/>
    </row>
    <row r="44" spans="1:23" s="1" customFormat="1" ht="15" customHeight="1" x14ac:dyDescent="0.3">
      <c r="A44" s="6"/>
      <c r="B44" s="7" t="s">
        <v>15</v>
      </c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S44" s="7" t="s">
        <v>22</v>
      </c>
      <c r="W44" s="600"/>
    </row>
    <row r="45" spans="1:23" s="1" customFormat="1" ht="16.5" customHeigh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S45" s="6" t="s">
        <v>23</v>
      </c>
      <c r="W45" s="600"/>
    </row>
    <row r="46" spans="1:23" s="1" customFormat="1" ht="15" customHeight="1" x14ac:dyDescent="0.3">
      <c r="A46" s="596" t="s">
        <v>962</v>
      </c>
      <c r="B46" s="596"/>
      <c r="C46" s="30"/>
      <c r="D46" s="30"/>
      <c r="E46" s="55"/>
      <c r="F46" s="7"/>
      <c r="G46" s="55"/>
      <c r="H46" s="55"/>
      <c r="I46" s="55"/>
      <c r="J46" s="13"/>
      <c r="L46" s="13"/>
      <c r="P46" s="7"/>
      <c r="Q46" s="7"/>
      <c r="R46" s="7"/>
      <c r="S46" s="7"/>
      <c r="V46" s="7"/>
      <c r="W46" s="600"/>
    </row>
    <row r="47" spans="1:23" s="1" customFormat="1" ht="15" customHeight="1" x14ac:dyDescent="0.3">
      <c r="A47" s="598" t="s">
        <v>44</v>
      </c>
      <c r="B47" s="598"/>
      <c r="C47" s="76"/>
      <c r="D47" s="76"/>
      <c r="E47" s="31" t="s">
        <v>16</v>
      </c>
      <c r="F47" s="31"/>
      <c r="G47" s="597" t="s">
        <v>20</v>
      </c>
      <c r="H47" s="597"/>
      <c r="I47" s="597"/>
      <c r="J47" s="597"/>
      <c r="L47" s="31" t="s">
        <v>16</v>
      </c>
      <c r="M47" s="31"/>
      <c r="N47" s="31"/>
      <c r="O47" s="31"/>
      <c r="P47" s="7"/>
      <c r="Q47" s="7"/>
      <c r="R47" s="7"/>
      <c r="V47" s="6"/>
      <c r="W47" s="4"/>
    </row>
    <row r="48" spans="1:23" s="1" customFormat="1" ht="15" customHeight="1" x14ac:dyDescent="0.3">
      <c r="A48" s="598"/>
      <c r="B48" s="598"/>
      <c r="C48" s="76"/>
      <c r="D48" s="76"/>
      <c r="E48" s="16"/>
      <c r="F48" s="7"/>
      <c r="G48" s="597" t="s">
        <v>21</v>
      </c>
      <c r="H48" s="597"/>
      <c r="I48" s="597"/>
      <c r="J48" s="597"/>
      <c r="P48" s="14"/>
      <c r="Q48" s="14"/>
      <c r="R48" s="14"/>
      <c r="S48" s="14"/>
      <c r="T48" s="7"/>
      <c r="U48" s="6"/>
      <c r="V48" s="6"/>
    </row>
    <row r="49" spans="1:21" x14ac:dyDescent="0.3">
      <c r="B49" s="5" t="s">
        <v>1002</v>
      </c>
      <c r="C49" s="5"/>
      <c r="D49" s="5"/>
    </row>
    <row r="50" spans="1:21" s="215" customFormat="1" ht="27" customHeight="1" x14ac:dyDescent="0.35">
      <c r="A50" s="144">
        <v>2</v>
      </c>
      <c r="B50" s="442" t="s">
        <v>969</v>
      </c>
      <c r="C50" s="243">
        <v>1</v>
      </c>
      <c r="D50" s="243"/>
      <c r="E50" s="93" t="s">
        <v>882</v>
      </c>
      <c r="F50" s="94">
        <v>2693</v>
      </c>
      <c r="G50" s="141">
        <v>22895</v>
      </c>
      <c r="H50" s="209"/>
      <c r="I50" s="210"/>
      <c r="J50" s="217">
        <v>5000</v>
      </c>
      <c r="K50" s="211">
        <f>G50+J50</f>
        <v>27895</v>
      </c>
      <c r="L50" s="126"/>
      <c r="M50" s="212"/>
      <c r="N50" s="212"/>
      <c r="O50" s="212"/>
      <c r="P50" s="213"/>
      <c r="Q50" s="128"/>
      <c r="R50" s="210"/>
      <c r="S50" s="214">
        <f>SUM(P50:P50,R50:R50)</f>
        <v>0</v>
      </c>
      <c r="T50" s="592">
        <f>K50-S50</f>
        <v>27895</v>
      </c>
      <c r="U50" s="592"/>
    </row>
    <row r="51" spans="1:21" s="215" customFormat="1" ht="27" customHeight="1" x14ac:dyDescent="0.35">
      <c r="A51" s="144"/>
      <c r="B51" s="5" t="s">
        <v>936</v>
      </c>
      <c r="C51" s="243"/>
      <c r="D51" s="243"/>
      <c r="E51" s="93"/>
      <c r="F51" s="94"/>
      <c r="G51" s="141"/>
      <c r="H51" s="209"/>
      <c r="I51" s="210"/>
      <c r="J51" s="217"/>
      <c r="K51" s="211"/>
      <c r="L51" s="126"/>
      <c r="M51" s="212"/>
      <c r="N51" s="212"/>
      <c r="O51" s="212"/>
      <c r="P51" s="213"/>
      <c r="Q51" s="128"/>
      <c r="R51" s="210"/>
      <c r="S51" s="214"/>
      <c r="T51" s="468"/>
      <c r="U51" s="468"/>
    </row>
    <row r="52" spans="1:21" s="221" customFormat="1" ht="27" customHeight="1" x14ac:dyDescent="0.35">
      <c r="A52" s="144">
        <v>3</v>
      </c>
      <c r="B52" s="140" t="s">
        <v>543</v>
      </c>
      <c r="C52" s="243"/>
      <c r="D52" s="243">
        <v>1</v>
      </c>
      <c r="E52" s="93" t="s">
        <v>833</v>
      </c>
      <c r="F52" s="94">
        <v>1167</v>
      </c>
      <c r="G52" s="142">
        <v>22895</v>
      </c>
      <c r="H52" s="216"/>
      <c r="I52" s="217"/>
      <c r="J52" s="217">
        <v>5000</v>
      </c>
      <c r="K52" s="211">
        <f>G52+J52</f>
        <v>27895</v>
      </c>
      <c r="L52" s="120"/>
      <c r="M52" s="218"/>
      <c r="N52" s="218"/>
      <c r="O52" s="218"/>
      <c r="P52" s="219"/>
      <c r="Q52" s="143"/>
      <c r="R52" s="217"/>
      <c r="S52" s="220">
        <f>SUM(P52:P52,R52:R52)</f>
        <v>0</v>
      </c>
      <c r="T52" s="587">
        <f>K52-S52</f>
        <v>27895</v>
      </c>
      <c r="U52" s="587"/>
    </row>
    <row r="53" spans="1:21" s="221" customFormat="1" ht="27" customHeight="1" x14ac:dyDescent="0.35">
      <c r="A53" s="144">
        <v>4</v>
      </c>
      <c r="B53" s="140" t="s">
        <v>544</v>
      </c>
      <c r="C53" s="243"/>
      <c r="D53" s="243">
        <v>1</v>
      </c>
      <c r="E53" s="93" t="s">
        <v>834</v>
      </c>
      <c r="F53" s="94">
        <v>247</v>
      </c>
      <c r="G53" s="142">
        <v>37769</v>
      </c>
      <c r="H53" s="216"/>
      <c r="I53" s="217"/>
      <c r="J53" s="217">
        <v>5000</v>
      </c>
      <c r="K53" s="211">
        <f t="shared" ref="K53:K64" si="24">G53+J53</f>
        <v>42769</v>
      </c>
      <c r="L53" s="120"/>
      <c r="M53" s="218"/>
      <c r="N53" s="218"/>
      <c r="O53" s="218"/>
      <c r="P53" s="219"/>
      <c r="Q53" s="122"/>
      <c r="R53" s="217"/>
      <c r="S53" s="220">
        <f>SUM(P53:P53,R53:R53)</f>
        <v>0</v>
      </c>
      <c r="T53" s="587">
        <f t="shared" ref="T53:T63" si="25">K53-S53</f>
        <v>42769</v>
      </c>
      <c r="U53" s="587"/>
    </row>
    <row r="54" spans="1:21" s="215" customFormat="1" ht="27" customHeight="1" x14ac:dyDescent="0.35">
      <c r="A54" s="144">
        <v>12</v>
      </c>
      <c r="B54" s="140" t="s">
        <v>552</v>
      </c>
      <c r="C54" s="243"/>
      <c r="D54" s="243">
        <v>1</v>
      </c>
      <c r="E54" s="93" t="s">
        <v>833</v>
      </c>
      <c r="F54" s="94">
        <v>535</v>
      </c>
      <c r="G54" s="141">
        <v>23411</v>
      </c>
      <c r="H54" s="209"/>
      <c r="I54" s="210"/>
      <c r="J54" s="217">
        <v>5000</v>
      </c>
      <c r="K54" s="211">
        <f>G54+J54</f>
        <v>28411</v>
      </c>
      <c r="L54" s="126"/>
      <c r="M54" s="212"/>
      <c r="N54" s="212"/>
      <c r="O54" s="212"/>
      <c r="P54" s="213"/>
      <c r="Q54" s="128"/>
      <c r="R54" s="210"/>
      <c r="S54" s="214">
        <f>SUM(P54:P54,R54:R54)</f>
        <v>0</v>
      </c>
      <c r="T54" s="592">
        <f>K54-S54</f>
        <v>28411</v>
      </c>
      <c r="U54" s="592"/>
    </row>
    <row r="55" spans="1:21" s="221" customFormat="1" ht="27" customHeight="1" x14ac:dyDescent="0.35">
      <c r="A55" s="144">
        <v>13</v>
      </c>
      <c r="B55" s="140" t="s">
        <v>553</v>
      </c>
      <c r="C55" s="243"/>
      <c r="D55" s="243">
        <v>1</v>
      </c>
      <c r="E55" s="93" t="s">
        <v>833</v>
      </c>
      <c r="F55" s="94">
        <v>537</v>
      </c>
      <c r="G55" s="141">
        <v>23411</v>
      </c>
      <c r="H55" s="216"/>
      <c r="I55" s="217"/>
      <c r="J55" s="217">
        <v>5000</v>
      </c>
      <c r="K55" s="211">
        <f>G55+J55</f>
        <v>28411</v>
      </c>
      <c r="L55" s="120"/>
      <c r="M55" s="218"/>
      <c r="N55" s="218"/>
      <c r="O55" s="218"/>
      <c r="P55" s="219"/>
      <c r="Q55" s="122"/>
      <c r="R55" s="217"/>
      <c r="S55" s="220">
        <f>SUM(P55:P55,R55:R55)</f>
        <v>0</v>
      </c>
      <c r="T55" s="587">
        <f>K55-S55</f>
        <v>28411</v>
      </c>
      <c r="U55" s="587"/>
    </row>
    <row r="56" spans="1:21" s="215" customFormat="1" ht="27" customHeight="1" x14ac:dyDescent="0.35">
      <c r="A56" s="144"/>
      <c r="B56" s="5" t="s">
        <v>1007</v>
      </c>
      <c r="C56" s="243"/>
      <c r="D56" s="243"/>
      <c r="E56" s="93"/>
      <c r="F56" s="94"/>
      <c r="G56" s="141"/>
      <c r="H56" s="209"/>
      <c r="I56" s="210"/>
      <c r="J56" s="217"/>
      <c r="K56" s="211"/>
      <c r="L56" s="126"/>
      <c r="M56" s="212"/>
      <c r="N56" s="212"/>
      <c r="O56" s="212"/>
      <c r="P56" s="213"/>
      <c r="Q56" s="128"/>
      <c r="R56" s="210"/>
      <c r="S56" s="214"/>
      <c r="T56" s="468"/>
      <c r="U56" s="468"/>
    </row>
    <row r="57" spans="1:21" s="215" customFormat="1" ht="27" customHeight="1" x14ac:dyDescent="0.35">
      <c r="A57" s="144">
        <v>2</v>
      </c>
      <c r="B57" s="140" t="s">
        <v>541</v>
      </c>
      <c r="C57" s="243">
        <v>1</v>
      </c>
      <c r="D57" s="243"/>
      <c r="E57" s="93" t="s">
        <v>836</v>
      </c>
      <c r="F57" s="94">
        <v>618</v>
      </c>
      <c r="G57" s="141">
        <v>31587</v>
      </c>
      <c r="H57" s="209"/>
      <c r="I57" s="210"/>
      <c r="J57" s="217">
        <v>5000</v>
      </c>
      <c r="K57" s="211">
        <f>G57+J57</f>
        <v>36587</v>
      </c>
      <c r="L57" s="126"/>
      <c r="M57" s="212"/>
      <c r="N57" s="212"/>
      <c r="O57" s="212"/>
      <c r="P57" s="213"/>
      <c r="Q57" s="128"/>
      <c r="R57" s="210"/>
      <c r="S57" s="214">
        <f>SUM(P57:P57,R57:R57)</f>
        <v>0</v>
      </c>
      <c r="T57" s="592">
        <f>K57-S57</f>
        <v>36587</v>
      </c>
      <c r="U57" s="592"/>
    </row>
    <row r="58" spans="1:21" s="215" customFormat="1" ht="27" customHeight="1" x14ac:dyDescent="0.35">
      <c r="A58" s="144">
        <v>7</v>
      </c>
      <c r="B58" s="140" t="s">
        <v>547</v>
      </c>
      <c r="C58" s="144">
        <v>1</v>
      </c>
      <c r="D58" s="144"/>
      <c r="E58" s="93" t="s">
        <v>833</v>
      </c>
      <c r="F58" s="94">
        <v>616</v>
      </c>
      <c r="G58" s="142">
        <v>23151</v>
      </c>
      <c r="H58" s="209"/>
      <c r="I58" s="210"/>
      <c r="J58" s="217">
        <v>5000</v>
      </c>
      <c r="K58" s="211">
        <f>G58+J58</f>
        <v>28151</v>
      </c>
      <c r="L58" s="126"/>
      <c r="M58" s="212"/>
      <c r="N58" s="212"/>
      <c r="O58" s="212"/>
      <c r="P58" s="213"/>
      <c r="Q58" s="128"/>
      <c r="R58" s="210"/>
      <c r="S58" s="214">
        <f>SUM(P58:P58,R58:R58)</f>
        <v>0</v>
      </c>
      <c r="T58" s="592">
        <f>K58-S58</f>
        <v>28151</v>
      </c>
      <c r="U58" s="592"/>
    </row>
    <row r="59" spans="1:21" s="445" customFormat="1" x14ac:dyDescent="0.3">
      <c r="B59" s="5" t="s">
        <v>1008</v>
      </c>
      <c r="C59" s="5"/>
      <c r="D59" s="5"/>
    </row>
    <row r="60" spans="1:21" s="215" customFormat="1" ht="27" customHeight="1" x14ac:dyDescent="0.35">
      <c r="A60" s="144">
        <v>6</v>
      </c>
      <c r="B60" s="140" t="s">
        <v>546</v>
      </c>
      <c r="C60" s="144">
        <v>1</v>
      </c>
      <c r="D60" s="144"/>
      <c r="E60" s="93" t="s">
        <v>882</v>
      </c>
      <c r="F60" s="94">
        <v>628</v>
      </c>
      <c r="G60" s="142">
        <v>22895</v>
      </c>
      <c r="H60" s="209"/>
      <c r="I60" s="210"/>
      <c r="J60" s="217">
        <v>5000</v>
      </c>
      <c r="K60" s="211">
        <f>G60+J60</f>
        <v>27895</v>
      </c>
      <c r="L60" s="126"/>
      <c r="M60" s="212"/>
      <c r="N60" s="212"/>
      <c r="O60" s="212"/>
      <c r="P60" s="213"/>
      <c r="Q60" s="128"/>
      <c r="R60" s="210"/>
      <c r="S60" s="214">
        <f t="shared" ref="S60" si="26">SUM(P60:P60,R60:R60)</f>
        <v>0</v>
      </c>
      <c r="T60" s="592">
        <f>K60-S60</f>
        <v>27895</v>
      </c>
      <c r="U60" s="592"/>
    </row>
    <row r="61" spans="1:21" s="215" customFormat="1" ht="27" customHeight="1" x14ac:dyDescent="0.35">
      <c r="A61" s="144">
        <v>8</v>
      </c>
      <c r="B61" s="140" t="s">
        <v>548</v>
      </c>
      <c r="C61" s="243">
        <v>1</v>
      </c>
      <c r="D61" s="243"/>
      <c r="E61" s="93" t="s">
        <v>835</v>
      </c>
      <c r="F61" s="94">
        <v>236</v>
      </c>
      <c r="G61" s="141">
        <v>13598</v>
      </c>
      <c r="H61" s="209"/>
      <c r="I61" s="210"/>
      <c r="J61" s="217">
        <v>5000</v>
      </c>
      <c r="K61" s="211">
        <f t="shared" si="24"/>
        <v>18598</v>
      </c>
      <c r="L61" s="126"/>
      <c r="M61" s="212"/>
      <c r="N61" s="212"/>
      <c r="O61" s="212"/>
      <c r="P61" s="213"/>
      <c r="Q61" s="128"/>
      <c r="R61" s="210"/>
      <c r="S61" s="214">
        <f t="shared" ref="S61" si="27">SUM(P61:P61,R61:R61)</f>
        <v>0</v>
      </c>
      <c r="T61" s="592">
        <f t="shared" si="25"/>
        <v>18598</v>
      </c>
      <c r="U61" s="592"/>
    </row>
    <row r="62" spans="1:21" s="215" customFormat="1" ht="27" customHeight="1" x14ac:dyDescent="0.35">
      <c r="A62" s="144">
        <v>14</v>
      </c>
      <c r="B62" s="140" t="s">
        <v>554</v>
      </c>
      <c r="C62" s="243">
        <v>1</v>
      </c>
      <c r="D62" s="243"/>
      <c r="E62" s="93" t="s">
        <v>831</v>
      </c>
      <c r="F62" s="94">
        <v>423</v>
      </c>
      <c r="G62" s="141">
        <v>32272</v>
      </c>
      <c r="H62" s="209"/>
      <c r="I62" s="210"/>
      <c r="J62" s="217">
        <v>5000</v>
      </c>
      <c r="K62" s="211">
        <f t="shared" si="24"/>
        <v>37272</v>
      </c>
      <c r="L62" s="126"/>
      <c r="M62" s="212"/>
      <c r="N62" s="212"/>
      <c r="O62" s="212"/>
      <c r="P62" s="213"/>
      <c r="Q62" s="128"/>
      <c r="R62" s="210"/>
      <c r="S62" s="214">
        <f t="shared" ref="S62" si="28">SUM(P62:P62,R62:R62)</f>
        <v>0</v>
      </c>
      <c r="T62" s="592">
        <f t="shared" si="25"/>
        <v>37272</v>
      </c>
      <c r="U62" s="592"/>
    </row>
    <row r="63" spans="1:21" s="221" customFormat="1" ht="27" customHeight="1" x14ac:dyDescent="0.35">
      <c r="A63" s="144">
        <v>16</v>
      </c>
      <c r="B63" s="140" t="s">
        <v>556</v>
      </c>
      <c r="C63" s="243">
        <v>1</v>
      </c>
      <c r="D63" s="243"/>
      <c r="E63" s="93" t="s">
        <v>833</v>
      </c>
      <c r="F63" s="94">
        <v>608</v>
      </c>
      <c r="G63" s="141">
        <v>22895</v>
      </c>
      <c r="H63" s="216"/>
      <c r="I63" s="217"/>
      <c r="J63" s="217">
        <v>5000</v>
      </c>
      <c r="K63" s="211">
        <f t="shared" si="24"/>
        <v>27895</v>
      </c>
      <c r="L63" s="120"/>
      <c r="M63" s="218"/>
      <c r="N63" s="218"/>
      <c r="O63" s="218"/>
      <c r="P63" s="219"/>
      <c r="Q63" s="122"/>
      <c r="R63" s="217"/>
      <c r="S63" s="220">
        <f>SUM(P63:P63,R63:R63)</f>
        <v>0</v>
      </c>
      <c r="T63" s="587">
        <f t="shared" si="25"/>
        <v>27895</v>
      </c>
      <c r="U63" s="587"/>
    </row>
    <row r="64" spans="1:21" s="221" customFormat="1" ht="27" customHeight="1" x14ac:dyDescent="0.35">
      <c r="A64" s="144">
        <v>17</v>
      </c>
      <c r="B64" s="140" t="s">
        <v>557</v>
      </c>
      <c r="C64" s="243"/>
      <c r="D64" s="243">
        <v>1</v>
      </c>
      <c r="E64" s="93" t="s">
        <v>833</v>
      </c>
      <c r="F64" s="94">
        <v>1168</v>
      </c>
      <c r="G64" s="141">
        <v>22895</v>
      </c>
      <c r="H64" s="216"/>
      <c r="I64" s="217"/>
      <c r="J64" s="217">
        <v>5000</v>
      </c>
      <c r="K64" s="211">
        <f t="shared" si="24"/>
        <v>27895</v>
      </c>
      <c r="L64" s="120"/>
      <c r="M64" s="218"/>
      <c r="N64" s="218"/>
      <c r="O64" s="218"/>
      <c r="P64" s="219"/>
      <c r="Q64" s="143"/>
      <c r="R64" s="217"/>
      <c r="S64" s="220">
        <f>SUM(P64:P64,R64:R64)</f>
        <v>0</v>
      </c>
      <c r="T64" s="587">
        <f t="shared" ref="T64" si="29">K64-S64</f>
        <v>27895</v>
      </c>
      <c r="U64" s="587"/>
    </row>
    <row r="65" spans="1:21" ht="25.5" customHeight="1" x14ac:dyDescent="0.3">
      <c r="B65" s="83">
        <v>44403</v>
      </c>
    </row>
    <row r="66" spans="1:21" ht="25.5" customHeight="1" x14ac:dyDescent="0.3">
      <c r="B66" s="83">
        <v>44491</v>
      </c>
    </row>
    <row r="67" spans="1:21" s="40" customFormat="1" ht="27" customHeight="1" x14ac:dyDescent="0.35">
      <c r="A67" s="62"/>
      <c r="B67" s="85"/>
      <c r="C67" s="86"/>
      <c r="D67" s="86"/>
      <c r="E67" s="33"/>
      <c r="F67" s="32"/>
      <c r="G67" s="34"/>
      <c r="H67" s="35"/>
      <c r="I67" s="34"/>
      <c r="J67" s="34"/>
      <c r="K67" s="64"/>
      <c r="L67" s="36"/>
      <c r="M67" s="37"/>
      <c r="N67" s="37"/>
      <c r="O67" s="37"/>
      <c r="P67" s="38"/>
      <c r="Q67" s="21"/>
      <c r="R67" s="34"/>
      <c r="S67" s="39"/>
      <c r="T67" s="73"/>
      <c r="U67" s="73"/>
    </row>
    <row r="68" spans="1:21" s="68" customFormat="1" ht="25.5" customHeight="1" x14ac:dyDescent="0.35">
      <c r="A68" s="62"/>
      <c r="B68" s="83">
        <v>44419</v>
      </c>
      <c r="C68" s="86"/>
      <c r="D68" s="86"/>
      <c r="E68" s="63"/>
      <c r="F68" s="62"/>
      <c r="G68" s="60"/>
      <c r="H68" s="71"/>
      <c r="I68" s="60"/>
      <c r="J68" s="60"/>
      <c r="K68" s="64"/>
      <c r="L68" s="65"/>
      <c r="M68" s="66"/>
      <c r="N68" s="66"/>
      <c r="O68" s="66"/>
      <c r="P68" s="67"/>
      <c r="Q68" s="72"/>
      <c r="R68" s="60"/>
      <c r="S68" s="69"/>
      <c r="T68" s="74"/>
      <c r="U68" s="74"/>
    </row>
    <row r="69" spans="1:21" s="68" customFormat="1" ht="25.5" customHeight="1" x14ac:dyDescent="0.35">
      <c r="A69" s="62"/>
      <c r="B69" s="83">
        <v>44484</v>
      </c>
      <c r="C69" s="86"/>
      <c r="D69" s="86"/>
      <c r="E69" s="63"/>
      <c r="F69" s="62"/>
      <c r="G69" s="60"/>
      <c r="H69" s="71"/>
      <c r="I69" s="60"/>
      <c r="J69" s="60"/>
      <c r="K69" s="64"/>
      <c r="L69" s="65"/>
      <c r="M69" s="66"/>
      <c r="N69" s="66"/>
      <c r="O69" s="66"/>
      <c r="P69" s="67"/>
      <c r="Q69" s="61"/>
      <c r="R69" s="60"/>
      <c r="S69" s="69"/>
      <c r="T69" s="74"/>
      <c r="U69" s="74"/>
    </row>
    <row r="70" spans="1:21" s="68" customFormat="1" ht="27" customHeight="1" x14ac:dyDescent="0.35">
      <c r="A70" s="62"/>
      <c r="B70" s="85"/>
      <c r="C70" s="86"/>
      <c r="D70" s="86"/>
      <c r="E70" s="63"/>
      <c r="F70" s="62"/>
      <c r="G70" s="60"/>
      <c r="H70" s="71"/>
      <c r="I70" s="60"/>
      <c r="J70" s="60"/>
      <c r="K70" s="64"/>
      <c r="L70" s="65"/>
      <c r="M70" s="66"/>
      <c r="N70" s="66"/>
      <c r="O70" s="66"/>
      <c r="P70" s="67"/>
      <c r="Q70" s="61"/>
      <c r="R70" s="60"/>
      <c r="S70" s="69"/>
      <c r="T70" s="627"/>
      <c r="U70" s="627"/>
    </row>
  </sheetData>
  <mergeCells count="75">
    <mergeCell ref="T70:U70"/>
    <mergeCell ref="W41:W46"/>
    <mergeCell ref="B42:F42"/>
    <mergeCell ref="H42:L43"/>
    <mergeCell ref="A46:B46"/>
    <mergeCell ref="A47:B47"/>
    <mergeCell ref="G47:J47"/>
    <mergeCell ref="T63:U63"/>
    <mergeCell ref="T64:U64"/>
    <mergeCell ref="T54:U54"/>
    <mergeCell ref="T55:U55"/>
    <mergeCell ref="T62:U62"/>
    <mergeCell ref="T57:U57"/>
    <mergeCell ref="T52:U52"/>
    <mergeCell ref="T53:U53"/>
    <mergeCell ref="T60:U60"/>
    <mergeCell ref="G40:J40"/>
    <mergeCell ref="Q40:S40"/>
    <mergeCell ref="A48:B48"/>
    <mergeCell ref="G48:J48"/>
    <mergeCell ref="A38:B38"/>
    <mergeCell ref="G38:J38"/>
    <mergeCell ref="Q38:S38"/>
    <mergeCell ref="A39:B39"/>
    <mergeCell ref="G39:J39"/>
    <mergeCell ref="Q39:S39"/>
    <mergeCell ref="A40:B40"/>
    <mergeCell ref="L13:L14"/>
    <mergeCell ref="T23:U23"/>
    <mergeCell ref="Q13:Q14"/>
    <mergeCell ref="S13:S14"/>
    <mergeCell ref="T15:U15"/>
    <mergeCell ref="T16:U16"/>
    <mergeCell ref="T17:U17"/>
    <mergeCell ref="T18:U18"/>
    <mergeCell ref="T19:U19"/>
    <mergeCell ref="T21:U21"/>
    <mergeCell ref="T22:U22"/>
    <mergeCell ref="T20:U20"/>
    <mergeCell ref="T26:U26"/>
    <mergeCell ref="T28:U28"/>
    <mergeCell ref="T27:U27"/>
    <mergeCell ref="T24:U24"/>
    <mergeCell ref="T25:U25"/>
    <mergeCell ref="T58:U58"/>
    <mergeCell ref="T61:U61"/>
    <mergeCell ref="T29:U29"/>
    <mergeCell ref="T30:U30"/>
    <mergeCell ref="T31:U31"/>
    <mergeCell ref="T32:U32"/>
    <mergeCell ref="T33:U33"/>
    <mergeCell ref="T34:U34"/>
    <mergeCell ref="R36:U36"/>
    <mergeCell ref="T50:U50"/>
    <mergeCell ref="G13:G14"/>
    <mergeCell ref="H13:H14"/>
    <mergeCell ref="I13:I14"/>
    <mergeCell ref="J13:J14"/>
    <mergeCell ref="K13:K14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79" fitToHeight="0" orientation="landscape" r:id="rId1"/>
  <headerFooter>
    <oddHeader>&amp;RPayroll No. : ________________ 
Sheet &amp;P of &amp;N  Sheets</oddHeader>
  </headerFooter>
  <rowBreaks count="1" manualBreakCount="1">
    <brk id="62" max="20" man="1"/>
  </rowBreaks>
  <colBreaks count="1" manualBreakCount="1">
    <brk id="21" max="39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W72"/>
  <sheetViews>
    <sheetView view="pageBreakPreview" topLeftCell="A22" zoomScale="85" zoomScaleNormal="85" zoomScaleSheetLayoutView="85" workbookViewId="0">
      <pane xSplit="2" topLeftCell="U1" activePane="topRight" state="frozen"/>
      <selection pane="topRight" activeCell="A62" sqref="A62:B63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hidden="1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167" customFormat="1" ht="27" customHeight="1" x14ac:dyDescent="0.35">
      <c r="A15" s="144">
        <v>1</v>
      </c>
      <c r="B15" s="183" t="s">
        <v>558</v>
      </c>
      <c r="C15" s="115">
        <v>1</v>
      </c>
      <c r="D15" s="115"/>
      <c r="E15" s="116" t="s">
        <v>737</v>
      </c>
      <c r="F15" s="94">
        <v>185</v>
      </c>
      <c r="G15" s="141">
        <v>12811</v>
      </c>
      <c r="H15" s="117"/>
      <c r="I15" s="118"/>
      <c r="J15" s="118">
        <v>5000</v>
      </c>
      <c r="K15" s="119">
        <f>G15+J15</f>
        <v>17811</v>
      </c>
      <c r="L15" s="120"/>
      <c r="M15" s="121"/>
      <c r="N15" s="121"/>
      <c r="O15" s="121"/>
      <c r="P15" s="98"/>
      <c r="Q15" s="122"/>
      <c r="R15" s="118"/>
      <c r="S15" s="123">
        <f t="shared" ref="S15" si="0">SUM(P15:P15,R15:R15)</f>
        <v>0</v>
      </c>
      <c r="T15" s="587">
        <f>K15-S15</f>
        <v>17811</v>
      </c>
      <c r="U15" s="587"/>
    </row>
    <row r="16" spans="1:23" s="221" customFormat="1" ht="27" customHeight="1" x14ac:dyDescent="0.35">
      <c r="A16" s="144">
        <v>2</v>
      </c>
      <c r="B16" s="140" t="s">
        <v>542</v>
      </c>
      <c r="C16" s="243"/>
      <c r="D16" s="243">
        <v>1</v>
      </c>
      <c r="E16" s="93" t="s">
        <v>891</v>
      </c>
      <c r="F16" s="94">
        <v>2033</v>
      </c>
      <c r="G16" s="141">
        <v>26818</v>
      </c>
      <c r="H16" s="216"/>
      <c r="I16" s="217"/>
      <c r="J16" s="118">
        <v>5000</v>
      </c>
      <c r="K16" s="119">
        <f t="shared" ref="K16:K48" si="1">G16+J16</f>
        <v>31818</v>
      </c>
      <c r="L16" s="120"/>
      <c r="M16" s="218"/>
      <c r="N16" s="218"/>
      <c r="O16" s="218"/>
      <c r="P16" s="219"/>
      <c r="Q16" s="122"/>
      <c r="R16" s="217"/>
      <c r="S16" s="220">
        <f>SUM(P16:P16,R16:R16)</f>
        <v>0</v>
      </c>
      <c r="T16" s="587">
        <f>K16-S16</f>
        <v>31818</v>
      </c>
      <c r="U16" s="587"/>
    </row>
    <row r="17" spans="1:21" s="168" customFormat="1" ht="27" customHeight="1" x14ac:dyDescent="0.35">
      <c r="A17" s="144">
        <v>3</v>
      </c>
      <c r="B17" s="183" t="s">
        <v>883</v>
      </c>
      <c r="C17" s="115"/>
      <c r="D17" s="115">
        <v>1</v>
      </c>
      <c r="E17" s="116" t="s">
        <v>669</v>
      </c>
      <c r="F17" s="94">
        <v>415</v>
      </c>
      <c r="G17" s="141">
        <v>13494</v>
      </c>
      <c r="H17" s="124"/>
      <c r="I17" s="125"/>
      <c r="J17" s="118">
        <v>5000</v>
      </c>
      <c r="K17" s="119">
        <f t="shared" si="1"/>
        <v>18494</v>
      </c>
      <c r="L17" s="126"/>
      <c r="M17" s="127"/>
      <c r="N17" s="127"/>
      <c r="O17" s="127"/>
      <c r="P17" s="99"/>
      <c r="Q17" s="128"/>
      <c r="R17" s="125"/>
      <c r="S17" s="129">
        <f>SUM(P17:P17,R17:R17)</f>
        <v>0</v>
      </c>
      <c r="T17" s="592">
        <f t="shared" ref="T17" si="2">K17-S17</f>
        <v>18494</v>
      </c>
      <c r="U17" s="592"/>
    </row>
    <row r="18" spans="1:21" s="168" customFormat="1" ht="27" customHeight="1" x14ac:dyDescent="0.35">
      <c r="A18" s="144">
        <v>4</v>
      </c>
      <c r="B18" s="183" t="s">
        <v>559</v>
      </c>
      <c r="C18" s="115"/>
      <c r="D18" s="115">
        <v>1</v>
      </c>
      <c r="E18" s="116" t="s">
        <v>884</v>
      </c>
      <c r="F18" s="94">
        <v>304</v>
      </c>
      <c r="G18" s="141">
        <v>20307</v>
      </c>
      <c r="H18" s="124"/>
      <c r="I18" s="125"/>
      <c r="J18" s="118">
        <v>5000</v>
      </c>
      <c r="K18" s="119">
        <f t="shared" si="1"/>
        <v>25307</v>
      </c>
      <c r="L18" s="126"/>
      <c r="M18" s="127"/>
      <c r="N18" s="127"/>
      <c r="O18" s="127"/>
      <c r="P18" s="99"/>
      <c r="Q18" s="128"/>
      <c r="R18" s="125"/>
      <c r="S18" s="129">
        <f>SUM(P18:P18,R18:R18)</f>
        <v>0</v>
      </c>
      <c r="T18" s="592">
        <f t="shared" ref="T18:T48" si="3">K18-S18</f>
        <v>25307</v>
      </c>
      <c r="U18" s="592"/>
    </row>
    <row r="19" spans="1:21" s="167" customFormat="1" ht="27" customHeight="1" x14ac:dyDescent="0.35">
      <c r="A19" s="144">
        <v>5</v>
      </c>
      <c r="B19" s="183" t="s">
        <v>560</v>
      </c>
      <c r="C19" s="115"/>
      <c r="D19" s="115">
        <v>1</v>
      </c>
      <c r="E19" s="116" t="s">
        <v>884</v>
      </c>
      <c r="F19" s="94">
        <v>208</v>
      </c>
      <c r="G19" s="142">
        <v>26818</v>
      </c>
      <c r="H19" s="117"/>
      <c r="I19" s="118"/>
      <c r="J19" s="118">
        <v>5000</v>
      </c>
      <c r="K19" s="119">
        <f t="shared" si="1"/>
        <v>31818</v>
      </c>
      <c r="L19" s="120"/>
      <c r="M19" s="121"/>
      <c r="N19" s="121"/>
      <c r="O19" s="121"/>
      <c r="P19" s="98"/>
      <c r="Q19" s="122"/>
      <c r="R19" s="118"/>
      <c r="S19" s="123">
        <f t="shared" ref="S19" si="4">SUM(P19:P19,R19:R19)</f>
        <v>0</v>
      </c>
      <c r="T19" s="587">
        <f t="shared" si="3"/>
        <v>31818</v>
      </c>
      <c r="U19" s="587"/>
    </row>
    <row r="20" spans="1:21" s="167" customFormat="1" ht="27" customHeight="1" x14ac:dyDescent="0.35">
      <c r="A20" s="144">
        <v>6</v>
      </c>
      <c r="B20" s="183" t="s">
        <v>561</v>
      </c>
      <c r="C20" s="115"/>
      <c r="D20" s="115">
        <v>1</v>
      </c>
      <c r="E20" s="116" t="s">
        <v>885</v>
      </c>
      <c r="F20" s="94">
        <v>307</v>
      </c>
      <c r="G20" s="142">
        <v>17098</v>
      </c>
      <c r="H20" s="117"/>
      <c r="I20" s="118"/>
      <c r="J20" s="118">
        <v>5000</v>
      </c>
      <c r="K20" s="119">
        <f t="shared" si="1"/>
        <v>22098</v>
      </c>
      <c r="L20" s="120"/>
      <c r="M20" s="121"/>
      <c r="N20" s="121"/>
      <c r="O20" s="121"/>
      <c r="P20" s="98"/>
      <c r="Q20" s="122"/>
      <c r="R20" s="118"/>
      <c r="S20" s="123">
        <f>SUM(P20:P20,R20:R20)</f>
        <v>0</v>
      </c>
      <c r="T20" s="587">
        <f>K20-S20</f>
        <v>22098</v>
      </c>
      <c r="U20" s="587"/>
    </row>
    <row r="21" spans="1:21" s="167" customFormat="1" ht="27" customHeight="1" x14ac:dyDescent="0.35">
      <c r="A21" s="144">
        <v>7</v>
      </c>
      <c r="B21" s="183" t="s">
        <v>562</v>
      </c>
      <c r="C21" s="115"/>
      <c r="D21" s="115">
        <v>1</v>
      </c>
      <c r="E21" s="116" t="s">
        <v>884</v>
      </c>
      <c r="F21" s="94">
        <v>306</v>
      </c>
      <c r="G21" s="142">
        <v>20138</v>
      </c>
      <c r="H21" s="117"/>
      <c r="I21" s="118"/>
      <c r="J21" s="118">
        <v>5000</v>
      </c>
      <c r="K21" s="119">
        <f t="shared" si="1"/>
        <v>25138</v>
      </c>
      <c r="L21" s="120"/>
      <c r="M21" s="121"/>
      <c r="N21" s="121"/>
      <c r="O21" s="121"/>
      <c r="P21" s="98"/>
      <c r="Q21" s="131"/>
      <c r="R21" s="118"/>
      <c r="S21" s="123">
        <f t="shared" ref="S21:S22" si="5">SUM(P21:P21,R21:R21)</f>
        <v>0</v>
      </c>
      <c r="T21" s="587">
        <f t="shared" ref="T21:T34" si="6">K21-S21</f>
        <v>25138</v>
      </c>
      <c r="U21" s="587"/>
    </row>
    <row r="22" spans="1:21" s="168" customFormat="1" ht="27" customHeight="1" x14ac:dyDescent="0.35">
      <c r="A22" s="144">
        <v>8</v>
      </c>
      <c r="B22" s="183" t="s">
        <v>563</v>
      </c>
      <c r="C22" s="115"/>
      <c r="D22" s="115">
        <v>1</v>
      </c>
      <c r="E22" s="116" t="s">
        <v>789</v>
      </c>
      <c r="F22" s="94">
        <v>629</v>
      </c>
      <c r="G22" s="141">
        <v>19971</v>
      </c>
      <c r="H22" s="124"/>
      <c r="I22" s="125"/>
      <c r="J22" s="118">
        <v>5000</v>
      </c>
      <c r="K22" s="119">
        <f t="shared" si="1"/>
        <v>24971</v>
      </c>
      <c r="L22" s="126"/>
      <c r="M22" s="127"/>
      <c r="N22" s="127"/>
      <c r="O22" s="127"/>
      <c r="P22" s="99"/>
      <c r="Q22" s="128"/>
      <c r="R22" s="125"/>
      <c r="S22" s="129">
        <f t="shared" si="5"/>
        <v>0</v>
      </c>
      <c r="T22" s="592">
        <f t="shared" si="6"/>
        <v>24971</v>
      </c>
      <c r="U22" s="592"/>
    </row>
    <row r="23" spans="1:21" s="168" customFormat="1" ht="27" customHeight="1" x14ac:dyDescent="0.35">
      <c r="A23" s="144">
        <v>9</v>
      </c>
      <c r="B23" s="183" t="s">
        <v>886</v>
      </c>
      <c r="C23" s="115">
        <v>1</v>
      </c>
      <c r="D23" s="115"/>
      <c r="E23" s="116" t="s">
        <v>885</v>
      </c>
      <c r="F23" s="94">
        <v>937</v>
      </c>
      <c r="G23" s="141">
        <v>17098</v>
      </c>
      <c r="H23" s="124"/>
      <c r="I23" s="125"/>
      <c r="J23" s="118">
        <v>5000</v>
      </c>
      <c r="K23" s="119">
        <f t="shared" si="1"/>
        <v>22098</v>
      </c>
      <c r="L23" s="126"/>
      <c r="M23" s="127"/>
      <c r="N23" s="127"/>
      <c r="O23" s="127"/>
      <c r="P23" s="99"/>
      <c r="Q23" s="128"/>
      <c r="R23" s="125"/>
      <c r="S23" s="129">
        <f t="shared" ref="S23" si="7">SUM(P23:P23,R23:R23)</f>
        <v>0</v>
      </c>
      <c r="T23" s="592">
        <f t="shared" ref="T23" si="8">K23-S23</f>
        <v>22098</v>
      </c>
      <c r="U23" s="592"/>
    </row>
    <row r="24" spans="1:21" s="168" customFormat="1" ht="27" customHeight="1" x14ac:dyDescent="0.35">
      <c r="A24" s="144">
        <v>10</v>
      </c>
      <c r="B24" s="183" t="s">
        <v>564</v>
      </c>
      <c r="C24" s="115"/>
      <c r="D24" s="115">
        <v>1</v>
      </c>
      <c r="E24" s="116" t="s">
        <v>887</v>
      </c>
      <c r="F24" s="94">
        <v>692</v>
      </c>
      <c r="G24" s="142">
        <v>23151</v>
      </c>
      <c r="H24" s="124"/>
      <c r="I24" s="125"/>
      <c r="J24" s="118">
        <v>5000</v>
      </c>
      <c r="K24" s="119">
        <f t="shared" si="1"/>
        <v>28151</v>
      </c>
      <c r="L24" s="126"/>
      <c r="M24" s="127"/>
      <c r="N24" s="127"/>
      <c r="O24" s="127"/>
      <c r="P24" s="99"/>
      <c r="Q24" s="128"/>
      <c r="R24" s="125"/>
      <c r="S24" s="129">
        <f>SUM(P24:P24,R24:R24)</f>
        <v>0</v>
      </c>
      <c r="T24" s="592">
        <f t="shared" si="6"/>
        <v>28151</v>
      </c>
      <c r="U24" s="592"/>
    </row>
    <row r="25" spans="1:21" s="168" customFormat="1" ht="27" customHeight="1" x14ac:dyDescent="0.35">
      <c r="A25" s="144">
        <v>11</v>
      </c>
      <c r="B25" s="183" t="s">
        <v>565</v>
      </c>
      <c r="C25" s="115">
        <v>1</v>
      </c>
      <c r="D25" s="115"/>
      <c r="E25" s="116" t="s">
        <v>887</v>
      </c>
      <c r="F25" s="94">
        <v>619</v>
      </c>
      <c r="G25" s="142">
        <v>23151</v>
      </c>
      <c r="H25" s="124"/>
      <c r="I25" s="125"/>
      <c r="J25" s="118">
        <v>5000</v>
      </c>
      <c r="K25" s="119">
        <f t="shared" si="1"/>
        <v>28151</v>
      </c>
      <c r="L25" s="126"/>
      <c r="M25" s="127"/>
      <c r="N25" s="127"/>
      <c r="O25" s="127"/>
      <c r="P25" s="99"/>
      <c r="Q25" s="128"/>
      <c r="R25" s="125"/>
      <c r="S25" s="129">
        <f t="shared" ref="S25" si="9">SUM(P25:P25,R25:R25)</f>
        <v>0</v>
      </c>
      <c r="T25" s="592">
        <f t="shared" si="6"/>
        <v>28151</v>
      </c>
      <c r="U25" s="592"/>
    </row>
    <row r="26" spans="1:21" s="168" customFormat="1" ht="27" customHeight="1" x14ac:dyDescent="0.35">
      <c r="A26" s="144">
        <v>12</v>
      </c>
      <c r="B26" s="183" t="s">
        <v>566</v>
      </c>
      <c r="C26" s="115"/>
      <c r="D26" s="115">
        <v>1</v>
      </c>
      <c r="E26" s="116" t="s">
        <v>911</v>
      </c>
      <c r="F26" s="94">
        <v>305</v>
      </c>
      <c r="G26" s="142">
        <v>29089</v>
      </c>
      <c r="H26" s="124"/>
      <c r="I26" s="125"/>
      <c r="J26" s="118">
        <v>5000</v>
      </c>
      <c r="K26" s="119">
        <f t="shared" si="1"/>
        <v>34089</v>
      </c>
      <c r="L26" s="126"/>
      <c r="M26" s="127"/>
      <c r="N26" s="127"/>
      <c r="O26" s="127"/>
      <c r="P26" s="99"/>
      <c r="Q26" s="128"/>
      <c r="R26" s="125"/>
      <c r="S26" s="129">
        <f>SUM(P26:P26,R26:R26)</f>
        <v>0</v>
      </c>
      <c r="T26" s="592">
        <f t="shared" si="6"/>
        <v>34089</v>
      </c>
      <c r="U26" s="592"/>
    </row>
    <row r="27" spans="1:21" s="167" customFormat="1" ht="27" customHeight="1" x14ac:dyDescent="0.35">
      <c r="A27" s="144">
        <v>13</v>
      </c>
      <c r="B27" s="183" t="s">
        <v>567</v>
      </c>
      <c r="C27" s="115">
        <v>1</v>
      </c>
      <c r="D27" s="115"/>
      <c r="E27" s="116" t="s">
        <v>890</v>
      </c>
      <c r="F27" s="94">
        <v>427</v>
      </c>
      <c r="G27" s="141">
        <v>44852</v>
      </c>
      <c r="H27" s="117"/>
      <c r="I27" s="118"/>
      <c r="J27" s="118">
        <v>5000</v>
      </c>
      <c r="K27" s="119">
        <f t="shared" si="1"/>
        <v>49852</v>
      </c>
      <c r="L27" s="120"/>
      <c r="M27" s="121"/>
      <c r="N27" s="121"/>
      <c r="O27" s="121"/>
      <c r="P27" s="98"/>
      <c r="Q27" s="131"/>
      <c r="R27" s="118"/>
      <c r="S27" s="123">
        <f t="shared" ref="S27:S28" si="10">SUM(P27:P27,R27:R27)</f>
        <v>0</v>
      </c>
      <c r="T27" s="587">
        <f t="shared" si="6"/>
        <v>49852</v>
      </c>
      <c r="U27" s="587"/>
    </row>
    <row r="28" spans="1:21" s="168" customFormat="1" ht="27" customHeight="1" x14ac:dyDescent="0.35">
      <c r="A28" s="144">
        <v>14</v>
      </c>
      <c r="B28" s="183" t="s">
        <v>568</v>
      </c>
      <c r="C28" s="115"/>
      <c r="D28" s="115">
        <v>1</v>
      </c>
      <c r="E28" s="116" t="s">
        <v>788</v>
      </c>
      <c r="F28" s="94">
        <v>139</v>
      </c>
      <c r="G28" s="141">
        <v>40683</v>
      </c>
      <c r="H28" s="124"/>
      <c r="I28" s="125"/>
      <c r="J28" s="118">
        <v>5000</v>
      </c>
      <c r="K28" s="119">
        <f t="shared" si="1"/>
        <v>45683</v>
      </c>
      <c r="L28" s="126"/>
      <c r="M28" s="127"/>
      <c r="N28" s="127"/>
      <c r="O28" s="127"/>
      <c r="P28" s="99"/>
      <c r="Q28" s="128"/>
      <c r="R28" s="125"/>
      <c r="S28" s="129">
        <f t="shared" si="10"/>
        <v>0</v>
      </c>
      <c r="T28" s="592">
        <f t="shared" si="6"/>
        <v>45683</v>
      </c>
      <c r="U28" s="592"/>
    </row>
    <row r="29" spans="1:21" s="221" customFormat="1" ht="27" customHeight="1" x14ac:dyDescent="0.35">
      <c r="A29" s="144">
        <v>15</v>
      </c>
      <c r="B29" s="140" t="s">
        <v>444</v>
      </c>
      <c r="C29" s="115"/>
      <c r="D29" s="115">
        <v>1</v>
      </c>
      <c r="E29" s="133" t="s">
        <v>657</v>
      </c>
      <c r="F29" s="94">
        <v>721</v>
      </c>
      <c r="G29" s="141">
        <v>31928</v>
      </c>
      <c r="H29" s="216"/>
      <c r="I29" s="217"/>
      <c r="J29" s="118">
        <v>5000</v>
      </c>
      <c r="K29" s="119">
        <f t="shared" si="1"/>
        <v>36928</v>
      </c>
      <c r="L29" s="120"/>
      <c r="M29" s="218"/>
      <c r="N29" s="218"/>
      <c r="O29" s="218"/>
      <c r="P29" s="219"/>
      <c r="Q29" s="122"/>
      <c r="R29" s="217"/>
      <c r="S29" s="220">
        <f>SUM(P29:P29,R29:R29)</f>
        <v>0</v>
      </c>
      <c r="T29" s="592">
        <f>K29-S29</f>
        <v>36928</v>
      </c>
      <c r="U29" s="592"/>
    </row>
    <row r="30" spans="1:21" s="168" customFormat="1" ht="27" customHeight="1" x14ac:dyDescent="0.35">
      <c r="A30" s="144">
        <v>16</v>
      </c>
      <c r="B30" s="395" t="s">
        <v>910</v>
      </c>
      <c r="C30" s="115">
        <v>1</v>
      </c>
      <c r="D30" s="115"/>
      <c r="E30" s="116" t="s">
        <v>737</v>
      </c>
      <c r="F30" s="94"/>
      <c r="G30" s="141">
        <v>12713</v>
      </c>
      <c r="H30" s="124"/>
      <c r="I30" s="125"/>
      <c r="J30" s="118">
        <v>5000</v>
      </c>
      <c r="K30" s="119">
        <f t="shared" si="1"/>
        <v>17713</v>
      </c>
      <c r="L30" s="126"/>
      <c r="M30" s="127"/>
      <c r="N30" s="127"/>
      <c r="O30" s="127"/>
      <c r="P30" s="99"/>
      <c r="Q30" s="128"/>
      <c r="R30" s="125"/>
      <c r="S30" s="129">
        <f>SUM(P30:P30,R30:R30)</f>
        <v>0</v>
      </c>
      <c r="T30" s="592">
        <f t="shared" ref="T30" si="11">K30-S30</f>
        <v>17713</v>
      </c>
      <c r="U30" s="592"/>
    </row>
    <row r="31" spans="1:21" s="168" customFormat="1" ht="27" customHeight="1" x14ac:dyDescent="0.35">
      <c r="A31" s="144">
        <v>17</v>
      </c>
      <c r="B31" s="183" t="s">
        <v>570</v>
      </c>
      <c r="C31" s="115">
        <v>1</v>
      </c>
      <c r="D31" s="115"/>
      <c r="E31" s="116" t="s">
        <v>737</v>
      </c>
      <c r="F31" s="94">
        <v>510</v>
      </c>
      <c r="G31" s="141">
        <v>12811</v>
      </c>
      <c r="H31" s="124"/>
      <c r="I31" s="125"/>
      <c r="J31" s="118">
        <v>5000</v>
      </c>
      <c r="K31" s="119">
        <f t="shared" si="1"/>
        <v>17811</v>
      </c>
      <c r="L31" s="126"/>
      <c r="M31" s="127"/>
      <c r="N31" s="127"/>
      <c r="O31" s="127"/>
      <c r="P31" s="99"/>
      <c r="Q31" s="128"/>
      <c r="R31" s="125"/>
      <c r="S31" s="129">
        <f>SUM(P31:P31,R31:R31)</f>
        <v>0</v>
      </c>
      <c r="T31" s="592">
        <f t="shared" si="6"/>
        <v>17811</v>
      </c>
      <c r="U31" s="592"/>
    </row>
    <row r="32" spans="1:21" s="167" customFormat="1" ht="27" customHeight="1" x14ac:dyDescent="0.35">
      <c r="A32" s="144">
        <v>18</v>
      </c>
      <c r="B32" s="183" t="s">
        <v>571</v>
      </c>
      <c r="C32" s="115">
        <v>1</v>
      </c>
      <c r="D32" s="115"/>
      <c r="E32" s="116" t="s">
        <v>887</v>
      </c>
      <c r="F32" s="94">
        <v>219</v>
      </c>
      <c r="G32" s="141">
        <v>22895</v>
      </c>
      <c r="H32" s="117"/>
      <c r="I32" s="118"/>
      <c r="J32" s="118">
        <v>5000</v>
      </c>
      <c r="K32" s="119">
        <f t="shared" si="1"/>
        <v>27895</v>
      </c>
      <c r="L32" s="120"/>
      <c r="M32" s="121"/>
      <c r="N32" s="121"/>
      <c r="O32" s="121"/>
      <c r="P32" s="98"/>
      <c r="Q32" s="122"/>
      <c r="R32" s="118"/>
      <c r="S32" s="123">
        <f t="shared" ref="S32:S34" si="12">SUM(P32:P32,R32:R32)</f>
        <v>0</v>
      </c>
      <c r="T32" s="587">
        <f t="shared" si="6"/>
        <v>27895</v>
      </c>
      <c r="U32" s="587"/>
    </row>
    <row r="33" spans="1:21" s="168" customFormat="1" ht="27" customHeight="1" x14ac:dyDescent="0.35">
      <c r="A33" s="144">
        <v>19</v>
      </c>
      <c r="B33" s="183" t="s">
        <v>572</v>
      </c>
      <c r="C33" s="115"/>
      <c r="D33" s="115">
        <v>1</v>
      </c>
      <c r="E33" s="116" t="s">
        <v>891</v>
      </c>
      <c r="F33" s="94">
        <v>366</v>
      </c>
      <c r="G33" s="141">
        <v>26818</v>
      </c>
      <c r="H33" s="124"/>
      <c r="I33" s="125"/>
      <c r="J33" s="118">
        <v>5000</v>
      </c>
      <c r="K33" s="119">
        <f t="shared" si="1"/>
        <v>31818</v>
      </c>
      <c r="L33" s="126"/>
      <c r="M33" s="127"/>
      <c r="N33" s="127"/>
      <c r="O33" s="127"/>
      <c r="P33" s="99"/>
      <c r="Q33" s="128"/>
      <c r="R33" s="125"/>
      <c r="S33" s="129">
        <f t="shared" si="12"/>
        <v>0</v>
      </c>
      <c r="T33" s="592">
        <f t="shared" si="6"/>
        <v>31818</v>
      </c>
      <c r="U33" s="592"/>
    </row>
    <row r="34" spans="1:21" s="167" customFormat="1" ht="27" customHeight="1" x14ac:dyDescent="0.35">
      <c r="A34" s="144">
        <v>20</v>
      </c>
      <c r="B34" s="183" t="s">
        <v>573</v>
      </c>
      <c r="C34" s="132"/>
      <c r="D34" s="132">
        <v>1</v>
      </c>
      <c r="E34" s="116" t="s">
        <v>887</v>
      </c>
      <c r="F34" s="94">
        <v>253</v>
      </c>
      <c r="G34" s="141">
        <v>23151</v>
      </c>
      <c r="H34" s="117"/>
      <c r="I34" s="118"/>
      <c r="J34" s="118">
        <v>5000</v>
      </c>
      <c r="K34" s="119">
        <f t="shared" si="1"/>
        <v>28151</v>
      </c>
      <c r="L34" s="120"/>
      <c r="M34" s="121"/>
      <c r="N34" s="121"/>
      <c r="O34" s="121"/>
      <c r="P34" s="98"/>
      <c r="Q34" s="122"/>
      <c r="R34" s="118"/>
      <c r="S34" s="123">
        <f t="shared" si="12"/>
        <v>0</v>
      </c>
      <c r="T34" s="587">
        <f t="shared" si="6"/>
        <v>28151</v>
      </c>
      <c r="U34" s="587"/>
    </row>
    <row r="35" spans="1:21" s="167" customFormat="1" ht="27" customHeight="1" x14ac:dyDescent="0.35">
      <c r="A35" s="144">
        <v>21</v>
      </c>
      <c r="B35" s="183" t="s">
        <v>574</v>
      </c>
      <c r="C35" s="115">
        <v>1</v>
      </c>
      <c r="D35" s="115"/>
      <c r="E35" s="116" t="s">
        <v>650</v>
      </c>
      <c r="F35" s="94">
        <v>160</v>
      </c>
      <c r="G35" s="141">
        <v>13598</v>
      </c>
      <c r="H35" s="117"/>
      <c r="I35" s="118"/>
      <c r="J35" s="118">
        <v>5000</v>
      </c>
      <c r="K35" s="119">
        <f t="shared" si="1"/>
        <v>18598</v>
      </c>
      <c r="L35" s="120"/>
      <c r="M35" s="121"/>
      <c r="N35" s="121"/>
      <c r="O35" s="121"/>
      <c r="P35" s="98"/>
      <c r="Q35" s="122"/>
      <c r="R35" s="118"/>
      <c r="S35" s="123">
        <f>SUM(P35:P35,R35:R35)</f>
        <v>0</v>
      </c>
      <c r="T35" s="587">
        <f>K35-S35</f>
        <v>18598</v>
      </c>
      <c r="U35" s="587"/>
    </row>
    <row r="36" spans="1:21" s="167" customFormat="1" ht="27" customHeight="1" x14ac:dyDescent="0.35">
      <c r="A36" s="144">
        <v>22</v>
      </c>
      <c r="B36" s="439" t="s">
        <v>963</v>
      </c>
      <c r="C36" s="115">
        <v>1</v>
      </c>
      <c r="D36" s="115"/>
      <c r="E36" s="116" t="s">
        <v>964</v>
      </c>
      <c r="F36" s="94">
        <v>2390</v>
      </c>
      <c r="G36" s="141">
        <v>19971</v>
      </c>
      <c r="H36" s="117"/>
      <c r="I36" s="118"/>
      <c r="J36" s="118">
        <v>5000</v>
      </c>
      <c r="K36" s="119">
        <f t="shared" ref="K36" si="13">G36+J36</f>
        <v>24971</v>
      </c>
      <c r="L36" s="120"/>
      <c r="M36" s="121"/>
      <c r="N36" s="121"/>
      <c r="O36" s="121"/>
      <c r="P36" s="98"/>
      <c r="Q36" s="122"/>
      <c r="R36" s="118"/>
      <c r="S36" s="123">
        <f>SUM(P36:P36,R36:R36)</f>
        <v>0</v>
      </c>
      <c r="T36" s="587">
        <f>K36-S36</f>
        <v>24971</v>
      </c>
      <c r="U36" s="587"/>
    </row>
    <row r="37" spans="1:21" s="167" customFormat="1" ht="27" customHeight="1" x14ac:dyDescent="0.35">
      <c r="A37" s="144">
        <v>23</v>
      </c>
      <c r="B37" s="183" t="s">
        <v>575</v>
      </c>
      <c r="C37" s="115"/>
      <c r="D37" s="115">
        <v>1</v>
      </c>
      <c r="E37" s="116" t="s">
        <v>888</v>
      </c>
      <c r="F37" s="94">
        <v>216</v>
      </c>
      <c r="G37" s="141">
        <v>34335</v>
      </c>
      <c r="H37" s="117"/>
      <c r="I37" s="118"/>
      <c r="J37" s="118">
        <v>5000</v>
      </c>
      <c r="K37" s="119">
        <f t="shared" si="1"/>
        <v>39335</v>
      </c>
      <c r="L37" s="120"/>
      <c r="M37" s="121"/>
      <c r="N37" s="121"/>
      <c r="O37" s="121"/>
      <c r="P37" s="98"/>
      <c r="Q37" s="131"/>
      <c r="R37" s="118"/>
      <c r="S37" s="123">
        <f>SUM(P37:P37,R37:R37)</f>
        <v>0</v>
      </c>
      <c r="T37" s="587">
        <f t="shared" si="3"/>
        <v>39335</v>
      </c>
      <c r="U37" s="587"/>
    </row>
    <row r="38" spans="1:21" s="167" customFormat="1" ht="27" customHeight="1" x14ac:dyDescent="0.35">
      <c r="A38" s="144">
        <v>24</v>
      </c>
      <c r="B38" s="183" t="s">
        <v>576</v>
      </c>
      <c r="C38" s="115">
        <v>1</v>
      </c>
      <c r="D38" s="115"/>
      <c r="E38" s="116" t="s">
        <v>737</v>
      </c>
      <c r="F38" s="94">
        <v>863</v>
      </c>
      <c r="G38" s="141">
        <v>12811</v>
      </c>
      <c r="H38" s="117"/>
      <c r="I38" s="118"/>
      <c r="J38" s="118">
        <v>5000</v>
      </c>
      <c r="K38" s="119">
        <f t="shared" si="1"/>
        <v>17811</v>
      </c>
      <c r="L38" s="120"/>
      <c r="M38" s="121"/>
      <c r="N38" s="121"/>
      <c r="O38" s="121"/>
      <c r="P38" s="98"/>
      <c r="Q38" s="122"/>
      <c r="R38" s="118"/>
      <c r="S38" s="123">
        <f>SUM(P38:P38,R38:R38)</f>
        <v>0</v>
      </c>
      <c r="T38" s="587">
        <f>K38-S38</f>
        <v>17811</v>
      </c>
      <c r="U38" s="587"/>
    </row>
    <row r="39" spans="1:21" s="167" customFormat="1" ht="27" customHeight="1" x14ac:dyDescent="0.35">
      <c r="A39" s="144">
        <v>25</v>
      </c>
      <c r="B39" s="183" t="s">
        <v>577</v>
      </c>
      <c r="C39" s="115">
        <v>1</v>
      </c>
      <c r="D39" s="115"/>
      <c r="E39" s="116" t="s">
        <v>737</v>
      </c>
      <c r="F39" s="94">
        <v>238</v>
      </c>
      <c r="G39" s="141">
        <v>12811</v>
      </c>
      <c r="H39" s="117"/>
      <c r="I39" s="118"/>
      <c r="J39" s="118">
        <v>5000</v>
      </c>
      <c r="K39" s="119">
        <f t="shared" si="1"/>
        <v>17811</v>
      </c>
      <c r="L39" s="120"/>
      <c r="M39" s="121"/>
      <c r="N39" s="121"/>
      <c r="O39" s="121"/>
      <c r="P39" s="98"/>
      <c r="Q39" s="131"/>
      <c r="R39" s="118"/>
      <c r="S39" s="123">
        <f t="shared" ref="S39:S40" si="14">SUM(P39:P39,R39:R39)</f>
        <v>0</v>
      </c>
      <c r="T39" s="587">
        <f t="shared" si="3"/>
        <v>17811</v>
      </c>
      <c r="U39" s="587"/>
    </row>
    <row r="40" spans="1:21" s="168" customFormat="1" ht="27" customHeight="1" x14ac:dyDescent="0.35">
      <c r="A40" s="144">
        <v>26</v>
      </c>
      <c r="B40" s="183" t="s">
        <v>578</v>
      </c>
      <c r="C40" s="115"/>
      <c r="D40" s="115">
        <v>1</v>
      </c>
      <c r="E40" s="116" t="s">
        <v>665</v>
      </c>
      <c r="F40" s="94">
        <v>401</v>
      </c>
      <c r="G40" s="141">
        <v>70610</v>
      </c>
      <c r="H40" s="124"/>
      <c r="I40" s="125"/>
      <c r="J40" s="118">
        <v>5000</v>
      </c>
      <c r="K40" s="119">
        <f t="shared" si="1"/>
        <v>75610</v>
      </c>
      <c r="L40" s="126"/>
      <c r="M40" s="127"/>
      <c r="N40" s="127"/>
      <c r="O40" s="127"/>
      <c r="P40" s="99"/>
      <c r="Q40" s="128"/>
      <c r="R40" s="125"/>
      <c r="S40" s="129">
        <f t="shared" si="14"/>
        <v>0</v>
      </c>
      <c r="T40" s="592">
        <f t="shared" si="3"/>
        <v>75610</v>
      </c>
      <c r="U40" s="592"/>
    </row>
    <row r="41" spans="1:21" s="168" customFormat="1" ht="27" customHeight="1" x14ac:dyDescent="0.35">
      <c r="A41" s="144">
        <v>27</v>
      </c>
      <c r="B41" s="183" t="s">
        <v>579</v>
      </c>
      <c r="C41" s="115">
        <v>1</v>
      </c>
      <c r="D41" s="115"/>
      <c r="E41" s="116" t="s">
        <v>669</v>
      </c>
      <c r="F41" s="94">
        <v>112</v>
      </c>
      <c r="G41" s="141">
        <v>13598</v>
      </c>
      <c r="H41" s="124"/>
      <c r="I41" s="125"/>
      <c r="J41" s="118">
        <v>5000</v>
      </c>
      <c r="K41" s="119">
        <f t="shared" si="1"/>
        <v>18598</v>
      </c>
      <c r="L41" s="126"/>
      <c r="M41" s="127"/>
      <c r="N41" s="127"/>
      <c r="O41" s="127"/>
      <c r="P41" s="99"/>
      <c r="Q41" s="128"/>
      <c r="R41" s="125"/>
      <c r="S41" s="129">
        <f>SUM(P41:P41,R41:R41)</f>
        <v>0</v>
      </c>
      <c r="T41" s="592">
        <f t="shared" si="3"/>
        <v>18598</v>
      </c>
      <c r="U41" s="592"/>
    </row>
    <row r="42" spans="1:21" s="168" customFormat="1" ht="27" customHeight="1" x14ac:dyDescent="0.35">
      <c r="A42" s="144">
        <v>28</v>
      </c>
      <c r="B42" s="183" t="s">
        <v>580</v>
      </c>
      <c r="C42" s="115"/>
      <c r="D42" s="115">
        <v>1</v>
      </c>
      <c r="E42" s="116" t="s">
        <v>912</v>
      </c>
      <c r="F42" s="94">
        <v>200</v>
      </c>
      <c r="G42" s="141">
        <v>90709</v>
      </c>
      <c r="H42" s="124"/>
      <c r="I42" s="125"/>
      <c r="J42" s="118">
        <v>5000</v>
      </c>
      <c r="K42" s="119">
        <f t="shared" si="1"/>
        <v>95709</v>
      </c>
      <c r="L42" s="126"/>
      <c r="M42" s="127"/>
      <c r="N42" s="127"/>
      <c r="O42" s="127"/>
      <c r="P42" s="99"/>
      <c r="Q42" s="128"/>
      <c r="R42" s="125"/>
      <c r="S42" s="129">
        <f t="shared" ref="S42" si="15">SUM(P42:P42,R42:R42)</f>
        <v>0</v>
      </c>
      <c r="T42" s="592">
        <f t="shared" si="3"/>
        <v>95709</v>
      </c>
      <c r="U42" s="592"/>
    </row>
    <row r="43" spans="1:21" s="168" customFormat="1" ht="27" customHeight="1" x14ac:dyDescent="0.35">
      <c r="A43" s="144">
        <v>29</v>
      </c>
      <c r="B43" s="183" t="s">
        <v>581</v>
      </c>
      <c r="C43" s="115"/>
      <c r="D43" s="115">
        <v>1</v>
      </c>
      <c r="E43" s="116" t="s">
        <v>784</v>
      </c>
      <c r="F43" s="94">
        <v>75</v>
      </c>
      <c r="G43" s="141">
        <v>32974</v>
      </c>
      <c r="H43" s="124"/>
      <c r="I43" s="125"/>
      <c r="J43" s="118">
        <v>5000</v>
      </c>
      <c r="K43" s="119">
        <f t="shared" si="1"/>
        <v>37974</v>
      </c>
      <c r="L43" s="126"/>
      <c r="M43" s="127"/>
      <c r="N43" s="127"/>
      <c r="O43" s="127"/>
      <c r="P43" s="99"/>
      <c r="Q43" s="128"/>
      <c r="R43" s="125"/>
      <c r="S43" s="129">
        <f>SUM(P43:P43,R43:R43)</f>
        <v>0</v>
      </c>
      <c r="T43" s="592">
        <f t="shared" si="3"/>
        <v>37974</v>
      </c>
      <c r="U43" s="592"/>
    </row>
    <row r="44" spans="1:21" s="167" customFormat="1" ht="27" customHeight="1" x14ac:dyDescent="0.35">
      <c r="A44" s="144">
        <v>30</v>
      </c>
      <c r="B44" s="183" t="s">
        <v>582</v>
      </c>
      <c r="C44" s="132">
        <v>1</v>
      </c>
      <c r="D44" s="132"/>
      <c r="E44" s="116" t="s">
        <v>887</v>
      </c>
      <c r="F44" s="94">
        <v>630</v>
      </c>
      <c r="G44" s="141">
        <v>31587</v>
      </c>
      <c r="H44" s="117"/>
      <c r="I44" s="118"/>
      <c r="J44" s="118">
        <v>5000</v>
      </c>
      <c r="K44" s="119">
        <f t="shared" si="1"/>
        <v>36587</v>
      </c>
      <c r="L44" s="120"/>
      <c r="M44" s="121"/>
      <c r="N44" s="121"/>
      <c r="O44" s="121"/>
      <c r="P44" s="98"/>
      <c r="Q44" s="131"/>
      <c r="R44" s="118"/>
      <c r="S44" s="123">
        <f t="shared" ref="S44:S46" si="16">SUM(P44:P44,R44:R44)</f>
        <v>0</v>
      </c>
      <c r="T44" s="587">
        <f t="shared" si="3"/>
        <v>36587</v>
      </c>
      <c r="U44" s="587"/>
    </row>
    <row r="45" spans="1:21" s="168" customFormat="1" ht="27" customHeight="1" x14ac:dyDescent="0.35">
      <c r="A45" s="144">
        <v>31</v>
      </c>
      <c r="B45" s="183" t="s">
        <v>583</v>
      </c>
      <c r="C45" s="115"/>
      <c r="D45" s="115">
        <v>1</v>
      </c>
      <c r="E45" s="116" t="s">
        <v>789</v>
      </c>
      <c r="F45" s="94">
        <v>530</v>
      </c>
      <c r="G45" s="141">
        <v>17098</v>
      </c>
      <c r="H45" s="124"/>
      <c r="I45" s="125"/>
      <c r="J45" s="118">
        <v>5000</v>
      </c>
      <c r="K45" s="119">
        <f t="shared" si="1"/>
        <v>22098</v>
      </c>
      <c r="L45" s="126"/>
      <c r="M45" s="127"/>
      <c r="N45" s="127"/>
      <c r="O45" s="127"/>
      <c r="P45" s="99"/>
      <c r="Q45" s="128"/>
      <c r="R45" s="125"/>
      <c r="S45" s="129">
        <f t="shared" si="16"/>
        <v>0</v>
      </c>
      <c r="T45" s="592">
        <f t="shared" si="3"/>
        <v>22098</v>
      </c>
      <c r="U45" s="592"/>
    </row>
    <row r="46" spans="1:21" s="167" customFormat="1" ht="27" customHeight="1" x14ac:dyDescent="0.35">
      <c r="A46" s="144">
        <v>32</v>
      </c>
      <c r="B46" s="261" t="s">
        <v>895</v>
      </c>
      <c r="C46" s="115"/>
      <c r="D46" s="115">
        <v>1</v>
      </c>
      <c r="E46" s="116" t="s">
        <v>891</v>
      </c>
      <c r="F46" s="94">
        <v>402</v>
      </c>
      <c r="G46" s="141">
        <v>34335</v>
      </c>
      <c r="H46" s="117"/>
      <c r="I46" s="118"/>
      <c r="J46" s="118">
        <v>5000</v>
      </c>
      <c r="K46" s="119">
        <f t="shared" si="1"/>
        <v>39335</v>
      </c>
      <c r="L46" s="120"/>
      <c r="M46" s="121"/>
      <c r="N46" s="121"/>
      <c r="O46" s="121"/>
      <c r="P46" s="98"/>
      <c r="Q46" s="122"/>
      <c r="R46" s="118"/>
      <c r="S46" s="123">
        <f t="shared" si="16"/>
        <v>0</v>
      </c>
      <c r="T46" s="587">
        <f t="shared" si="3"/>
        <v>39335</v>
      </c>
      <c r="U46" s="587"/>
    </row>
    <row r="47" spans="1:21" s="168" customFormat="1" ht="27" customHeight="1" x14ac:dyDescent="0.35">
      <c r="A47" s="144">
        <v>33</v>
      </c>
      <c r="B47" s="93" t="s">
        <v>892</v>
      </c>
      <c r="C47" s="115"/>
      <c r="D47" s="115">
        <v>1</v>
      </c>
      <c r="E47" s="116" t="s">
        <v>663</v>
      </c>
      <c r="F47" s="94">
        <v>1014</v>
      </c>
      <c r="G47" s="141">
        <v>15189</v>
      </c>
      <c r="H47" s="124"/>
      <c r="I47" s="125"/>
      <c r="J47" s="118">
        <v>5000</v>
      </c>
      <c r="K47" s="119">
        <f t="shared" si="1"/>
        <v>20189</v>
      </c>
      <c r="L47" s="126"/>
      <c r="M47" s="127"/>
      <c r="N47" s="127"/>
      <c r="O47" s="127"/>
      <c r="P47" s="99"/>
      <c r="Q47" s="128"/>
      <c r="R47" s="125"/>
      <c r="S47" s="129">
        <f>SUM(P47:P47,R47:R47)</f>
        <v>0</v>
      </c>
      <c r="T47" s="592">
        <f t="shared" ref="T47" si="17">K47-S47</f>
        <v>20189</v>
      </c>
      <c r="U47" s="592"/>
    </row>
    <row r="48" spans="1:21" s="168" customFormat="1" ht="27" customHeight="1" x14ac:dyDescent="0.35">
      <c r="A48" s="144">
        <v>34</v>
      </c>
      <c r="B48" s="183" t="s">
        <v>584</v>
      </c>
      <c r="C48" s="115"/>
      <c r="D48" s="115">
        <v>1</v>
      </c>
      <c r="E48" s="116" t="s">
        <v>884</v>
      </c>
      <c r="F48" s="94">
        <v>201</v>
      </c>
      <c r="G48" s="141">
        <v>20477</v>
      </c>
      <c r="H48" s="124"/>
      <c r="I48" s="125"/>
      <c r="J48" s="118">
        <v>5000</v>
      </c>
      <c r="K48" s="119">
        <f t="shared" si="1"/>
        <v>25477</v>
      </c>
      <c r="L48" s="126"/>
      <c r="M48" s="127"/>
      <c r="N48" s="127"/>
      <c r="O48" s="127"/>
      <c r="P48" s="99"/>
      <c r="Q48" s="128"/>
      <c r="R48" s="125"/>
      <c r="S48" s="129">
        <f>SUM(P48:P48,R48:R48)</f>
        <v>0</v>
      </c>
      <c r="T48" s="592">
        <f t="shared" si="3"/>
        <v>25477</v>
      </c>
      <c r="U48" s="592"/>
    </row>
    <row r="49" spans="1:23" s="1" customFormat="1" ht="9" customHeight="1" x14ac:dyDescent="0.3">
      <c r="A49" s="10"/>
      <c r="B49" s="41"/>
      <c r="C49" s="42"/>
      <c r="D49" s="42"/>
      <c r="E49" s="41"/>
      <c r="F49" s="42"/>
      <c r="G49" s="43"/>
      <c r="H49" s="44"/>
      <c r="I49" s="43"/>
      <c r="J49" s="43"/>
      <c r="K49" s="43"/>
      <c r="L49" s="6"/>
      <c r="N49" s="45"/>
      <c r="O49" s="45"/>
      <c r="P49" s="43"/>
      <c r="Q49" s="6"/>
      <c r="R49" s="46"/>
      <c r="S49" s="47"/>
      <c r="T49" s="593"/>
      <c r="U49" s="593"/>
      <c r="V49" s="6"/>
    </row>
    <row r="50" spans="1:23" s="1" customFormat="1" ht="24" customHeight="1" thickBot="1" x14ac:dyDescent="0.35">
      <c r="A50" s="10"/>
      <c r="B50" s="41"/>
      <c r="C50" s="48">
        <f>SUM(C15:C49)</f>
        <v>13</v>
      </c>
      <c r="D50" s="48">
        <f>SUM(D15:D49)</f>
        <v>21</v>
      </c>
      <c r="E50" s="41"/>
      <c r="F50" s="134" t="s">
        <v>35</v>
      </c>
      <c r="G50" s="104">
        <f t="shared" ref="G50:S50" si="18">SUM(G15:G49)</f>
        <v>885898</v>
      </c>
      <c r="H50" s="104">
        <f t="shared" si="18"/>
        <v>0</v>
      </c>
      <c r="I50" s="104">
        <f t="shared" si="18"/>
        <v>0</v>
      </c>
      <c r="J50" s="78">
        <f t="shared" si="18"/>
        <v>170000</v>
      </c>
      <c r="K50" s="78">
        <f t="shared" si="18"/>
        <v>1055898</v>
      </c>
      <c r="L50" s="78">
        <f t="shared" si="18"/>
        <v>0</v>
      </c>
      <c r="M50" s="78">
        <f t="shared" si="18"/>
        <v>0</v>
      </c>
      <c r="N50" s="78">
        <f t="shared" si="18"/>
        <v>0</v>
      </c>
      <c r="O50" s="78">
        <f t="shared" si="18"/>
        <v>0</v>
      </c>
      <c r="P50" s="78">
        <f t="shared" si="18"/>
        <v>0</v>
      </c>
      <c r="Q50" s="78">
        <f t="shared" si="18"/>
        <v>0</v>
      </c>
      <c r="R50" s="78">
        <f t="shared" si="18"/>
        <v>0</v>
      </c>
      <c r="S50" s="78">
        <f t="shared" si="18"/>
        <v>0</v>
      </c>
      <c r="T50" s="594">
        <f>SUM(T15:U49)</f>
        <v>1055898</v>
      </c>
      <c r="U50" s="594"/>
      <c r="V50" s="6"/>
    </row>
    <row r="51" spans="1:23" s="51" customFormat="1" ht="18.75" customHeight="1" thickTop="1" thickBot="1" x14ac:dyDescent="0.35">
      <c r="A51" s="22"/>
      <c r="B51" s="23"/>
      <c r="C51" s="23"/>
      <c r="D51" s="23"/>
      <c r="E51" s="23"/>
      <c r="F51" s="23"/>
      <c r="G51" s="49"/>
      <c r="H51" s="49"/>
      <c r="I51" s="49"/>
      <c r="J51" s="49"/>
      <c r="K51" s="49"/>
      <c r="L51" s="49"/>
      <c r="M51" s="50"/>
      <c r="N51" s="50"/>
      <c r="O51" s="50"/>
      <c r="P51" s="49"/>
      <c r="Q51" s="49"/>
      <c r="R51" s="49"/>
      <c r="S51" s="49"/>
      <c r="T51" s="49"/>
      <c r="U51" s="49"/>
      <c r="V51" s="23"/>
    </row>
    <row r="52" spans="1:23" s="1" customFormat="1" ht="20.25" customHeight="1" thickBot="1" x14ac:dyDescent="0.35">
      <c r="A52" s="9" t="s">
        <v>9</v>
      </c>
      <c r="B52" s="17" t="s">
        <v>17</v>
      </c>
      <c r="C52" s="17"/>
      <c r="D52" s="17"/>
      <c r="E52" s="6"/>
      <c r="F52" s="6"/>
      <c r="G52" s="9" t="s">
        <v>11</v>
      </c>
      <c r="H52" s="7" t="s">
        <v>27</v>
      </c>
      <c r="I52" s="7" t="s">
        <v>63</v>
      </c>
      <c r="K52" s="6"/>
      <c r="L52" s="6"/>
      <c r="M52" s="6"/>
      <c r="N52" s="6"/>
      <c r="O52" s="6"/>
      <c r="P52" s="6"/>
      <c r="Q52" s="9" t="s">
        <v>10</v>
      </c>
      <c r="R52" s="595" t="s">
        <v>68</v>
      </c>
      <c r="S52" s="595"/>
      <c r="T52" s="595"/>
      <c r="U52" s="595"/>
      <c r="V52" s="14"/>
    </row>
    <row r="53" spans="1:23" s="1" customFormat="1" ht="20.25" customHeight="1" x14ac:dyDescent="0.3">
      <c r="A53" s="77"/>
      <c r="B53" s="17"/>
      <c r="C53" s="17"/>
      <c r="D53" s="17"/>
      <c r="E53" s="6"/>
      <c r="F53" s="6"/>
      <c r="G53" s="77"/>
      <c r="H53" s="7"/>
      <c r="K53" s="6"/>
      <c r="L53" s="6"/>
      <c r="M53" s="6"/>
      <c r="N53" s="6"/>
      <c r="O53" s="6"/>
      <c r="P53" s="6"/>
      <c r="Q53" s="77"/>
      <c r="R53" s="75"/>
      <c r="S53" s="75"/>
      <c r="T53" s="75"/>
      <c r="U53" s="75"/>
      <c r="V53" s="14"/>
    </row>
    <row r="54" spans="1:23" s="1" customFormat="1" ht="20.25" customHeight="1" x14ac:dyDescent="0.3">
      <c r="A54" s="596" t="s">
        <v>71</v>
      </c>
      <c r="B54" s="596"/>
      <c r="C54" s="30"/>
      <c r="D54" s="30"/>
      <c r="E54" s="55"/>
      <c r="F54" s="7"/>
      <c r="G54" s="596" t="s">
        <v>45</v>
      </c>
      <c r="H54" s="596"/>
      <c r="I54" s="596"/>
      <c r="J54" s="596"/>
      <c r="K54" s="7"/>
      <c r="L54" s="55"/>
      <c r="M54" s="7"/>
      <c r="N54" s="7"/>
      <c r="O54" s="7"/>
      <c r="P54" s="7"/>
      <c r="Q54" s="596" t="s">
        <v>39</v>
      </c>
      <c r="R54" s="596"/>
      <c r="S54" s="596"/>
      <c r="T54" s="7"/>
      <c r="U54" s="55"/>
      <c r="V54" s="6"/>
    </row>
    <row r="55" spans="1:23" s="1" customFormat="1" ht="20.25" customHeight="1" x14ac:dyDescent="0.3">
      <c r="A55" s="597" t="s">
        <v>37</v>
      </c>
      <c r="B55" s="597"/>
      <c r="C55" s="75"/>
      <c r="D55" s="75"/>
      <c r="E55" s="31" t="s">
        <v>16</v>
      </c>
      <c r="F55" s="31"/>
      <c r="G55" s="597" t="s">
        <v>38</v>
      </c>
      <c r="H55" s="597"/>
      <c r="I55" s="597"/>
      <c r="J55" s="597"/>
      <c r="L55" s="31" t="s">
        <v>16</v>
      </c>
      <c r="M55" s="31"/>
      <c r="N55" s="31"/>
      <c r="O55" s="31"/>
      <c r="P55" s="8"/>
      <c r="Q55" s="598" t="s">
        <v>40</v>
      </c>
      <c r="R55" s="598"/>
      <c r="S55" s="598"/>
      <c r="T55" s="16"/>
      <c r="U55" s="31" t="s">
        <v>16</v>
      </c>
      <c r="V55" s="16"/>
    </row>
    <row r="56" spans="1:23" s="1" customFormat="1" ht="20.25" customHeight="1" x14ac:dyDescent="0.3">
      <c r="A56" s="597" t="s">
        <v>18</v>
      </c>
      <c r="B56" s="597"/>
      <c r="C56" s="75"/>
      <c r="D56" s="75"/>
      <c r="F56" s="8"/>
      <c r="G56" s="599" t="s">
        <v>19</v>
      </c>
      <c r="H56" s="599"/>
      <c r="I56" s="599"/>
      <c r="J56" s="599"/>
      <c r="Q56" s="598" t="s">
        <v>28</v>
      </c>
      <c r="R56" s="598"/>
      <c r="S56" s="598"/>
      <c r="T56" s="16"/>
      <c r="U56" s="16"/>
      <c r="V56" s="16"/>
    </row>
    <row r="57" spans="1:23" s="1" customFormat="1" ht="20.25" customHeight="1" thickBot="1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T57" s="7"/>
      <c r="U57" s="6"/>
      <c r="V57" s="6"/>
      <c r="W57" s="600"/>
    </row>
    <row r="58" spans="1:23" s="1" customFormat="1" ht="18.75" customHeight="1" thickBot="1" x14ac:dyDescent="0.35">
      <c r="A58" s="9" t="s">
        <v>12</v>
      </c>
      <c r="B58" s="601" t="s">
        <v>29</v>
      </c>
      <c r="C58" s="601"/>
      <c r="D58" s="601"/>
      <c r="E58" s="601"/>
      <c r="F58" s="601"/>
      <c r="G58" s="9" t="s">
        <v>14</v>
      </c>
      <c r="H58" s="602" t="s">
        <v>67</v>
      </c>
      <c r="I58" s="602"/>
      <c r="J58" s="602"/>
      <c r="K58" s="602"/>
      <c r="L58" s="602"/>
      <c r="M58" s="79"/>
      <c r="N58" s="79"/>
      <c r="O58" s="79"/>
      <c r="Q58" s="9" t="s">
        <v>25</v>
      </c>
      <c r="T58" s="15"/>
      <c r="V58" s="6"/>
      <c r="W58" s="600"/>
    </row>
    <row r="59" spans="1:23" s="1" customFormat="1" ht="18.75" customHeight="1" x14ac:dyDescent="0.3">
      <c r="A59" s="6" t="s">
        <v>13</v>
      </c>
      <c r="B59" s="14"/>
      <c r="C59" s="14"/>
      <c r="D59" s="14"/>
      <c r="E59" s="14"/>
      <c r="F59" s="14"/>
      <c r="G59" s="14"/>
      <c r="H59" s="602"/>
      <c r="I59" s="602"/>
      <c r="J59" s="602"/>
      <c r="K59" s="602"/>
      <c r="L59" s="602"/>
      <c r="M59" s="79"/>
      <c r="N59" s="79"/>
      <c r="O59" s="79"/>
      <c r="T59" s="15"/>
      <c r="W59" s="600"/>
    </row>
    <row r="60" spans="1:23" s="1" customFormat="1" ht="15" customHeight="1" x14ac:dyDescent="0.3">
      <c r="A60" s="6"/>
      <c r="B60" s="7" t="s">
        <v>15</v>
      </c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S60" s="7" t="s">
        <v>22</v>
      </c>
      <c r="W60" s="600"/>
    </row>
    <row r="61" spans="1:23" s="1" customFormat="1" ht="16.5" customHeight="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S61" s="6" t="s">
        <v>23</v>
      </c>
      <c r="W61" s="600"/>
    </row>
    <row r="62" spans="1:23" s="1" customFormat="1" ht="15" customHeight="1" x14ac:dyDescent="0.3">
      <c r="A62" s="596" t="s">
        <v>962</v>
      </c>
      <c r="B62" s="596"/>
      <c r="C62" s="30"/>
      <c r="D62" s="30"/>
      <c r="E62" s="55"/>
      <c r="F62" s="7"/>
      <c r="G62" s="55"/>
      <c r="H62" s="55"/>
      <c r="I62" s="55"/>
      <c r="J62" s="13"/>
      <c r="L62" s="13"/>
      <c r="P62" s="7"/>
      <c r="Q62" s="7"/>
      <c r="R62" s="7"/>
      <c r="S62" s="7"/>
      <c r="V62" s="7"/>
      <c r="W62" s="600"/>
    </row>
    <row r="63" spans="1:23" s="1" customFormat="1" ht="15" customHeight="1" x14ac:dyDescent="0.3">
      <c r="A63" s="598" t="s">
        <v>44</v>
      </c>
      <c r="B63" s="598"/>
      <c r="C63" s="76"/>
      <c r="D63" s="76"/>
      <c r="E63" s="31" t="s">
        <v>16</v>
      </c>
      <c r="F63" s="31"/>
      <c r="G63" s="597" t="s">
        <v>20</v>
      </c>
      <c r="H63" s="597"/>
      <c r="I63" s="597"/>
      <c r="J63" s="597"/>
      <c r="L63" s="31" t="s">
        <v>16</v>
      </c>
      <c r="M63" s="31"/>
      <c r="N63" s="31"/>
      <c r="O63" s="31"/>
      <c r="P63" s="7"/>
      <c r="Q63" s="7"/>
      <c r="R63" s="7"/>
      <c r="V63" s="6"/>
      <c r="W63" s="4"/>
    </row>
    <row r="64" spans="1:23" s="1" customFormat="1" ht="15" customHeight="1" x14ac:dyDescent="0.3">
      <c r="A64" s="598"/>
      <c r="B64" s="598"/>
      <c r="C64" s="76"/>
      <c r="D64" s="76"/>
      <c r="E64" s="16"/>
      <c r="F64" s="7"/>
      <c r="G64" s="597" t="s">
        <v>21</v>
      </c>
      <c r="H64" s="597"/>
      <c r="I64" s="597"/>
      <c r="J64" s="597"/>
      <c r="P64" s="14"/>
      <c r="Q64" s="14"/>
      <c r="R64" s="14"/>
      <c r="S64" s="14"/>
      <c r="T64" s="7"/>
      <c r="U64" s="6"/>
      <c r="V64" s="6"/>
    </row>
    <row r="65" spans="1:21" x14ac:dyDescent="0.3">
      <c r="B65" s="5" t="s">
        <v>965</v>
      </c>
      <c r="C65" s="5"/>
      <c r="D65" s="5"/>
    </row>
    <row r="66" spans="1:21" s="167" customFormat="1" ht="27" customHeight="1" x14ac:dyDescent="0.35">
      <c r="A66" s="144">
        <v>16</v>
      </c>
      <c r="B66" s="506" t="s">
        <v>569</v>
      </c>
      <c r="C66" s="115">
        <v>1</v>
      </c>
      <c r="D66" s="115"/>
      <c r="E66" s="116" t="s">
        <v>889</v>
      </c>
      <c r="F66" s="94">
        <v>153</v>
      </c>
      <c r="G66" s="141">
        <v>23940</v>
      </c>
      <c r="H66" s="117"/>
      <c r="I66" s="118"/>
      <c r="J66" s="118">
        <v>5000</v>
      </c>
      <c r="K66" s="119">
        <f>G66+J66</f>
        <v>28940</v>
      </c>
      <c r="L66" s="120"/>
      <c r="M66" s="121"/>
      <c r="N66" s="121"/>
      <c r="O66" s="121"/>
      <c r="P66" s="98"/>
      <c r="Q66" s="122"/>
      <c r="R66" s="118"/>
      <c r="S66" s="123">
        <f>SUM(P66:P66,R66:R66)</f>
        <v>0</v>
      </c>
      <c r="T66" s="587">
        <f>K66-S66</f>
        <v>28940</v>
      </c>
      <c r="U66" s="587"/>
    </row>
    <row r="67" spans="1:21" ht="25.5" customHeight="1" x14ac:dyDescent="0.3">
      <c r="B67" s="83">
        <v>44403</v>
      </c>
    </row>
    <row r="68" spans="1:21" ht="25.5" customHeight="1" x14ac:dyDescent="0.3">
      <c r="B68" s="83">
        <v>44491</v>
      </c>
    </row>
    <row r="69" spans="1:21" s="40" customFormat="1" ht="27" customHeight="1" x14ac:dyDescent="0.35">
      <c r="A69" s="62"/>
      <c r="B69" s="85"/>
      <c r="C69" s="86"/>
      <c r="D69" s="86"/>
      <c r="E69" s="33"/>
      <c r="F69" s="32"/>
      <c r="G69" s="34"/>
      <c r="H69" s="35"/>
      <c r="I69" s="34"/>
      <c r="J69" s="34"/>
      <c r="K69" s="64"/>
      <c r="L69" s="36"/>
      <c r="M69" s="37"/>
      <c r="N69" s="37"/>
      <c r="O69" s="37"/>
      <c r="P69" s="38"/>
      <c r="Q69" s="21"/>
      <c r="R69" s="34"/>
      <c r="S69" s="39"/>
      <c r="T69" s="73"/>
      <c r="U69" s="73"/>
    </row>
    <row r="70" spans="1:21" s="68" customFormat="1" ht="25.5" customHeight="1" x14ac:dyDescent="0.35">
      <c r="A70" s="62"/>
      <c r="B70" s="83">
        <v>44419</v>
      </c>
      <c r="C70" s="86"/>
      <c r="D70" s="86"/>
      <c r="E70" s="63"/>
      <c r="F70" s="62"/>
      <c r="G70" s="60"/>
      <c r="H70" s="71"/>
      <c r="I70" s="60"/>
      <c r="J70" s="60"/>
      <c r="K70" s="64"/>
      <c r="L70" s="65"/>
      <c r="M70" s="66"/>
      <c r="N70" s="66"/>
      <c r="O70" s="66"/>
      <c r="P70" s="67"/>
      <c r="Q70" s="72"/>
      <c r="R70" s="60"/>
      <c r="S70" s="69"/>
      <c r="T70" s="74"/>
      <c r="U70" s="74"/>
    </row>
    <row r="71" spans="1:21" s="68" customFormat="1" ht="25.5" customHeight="1" x14ac:dyDescent="0.35">
      <c r="A71" s="62"/>
      <c r="B71" s="83">
        <v>44484</v>
      </c>
      <c r="C71" s="86"/>
      <c r="D71" s="86"/>
      <c r="E71" s="63"/>
      <c r="F71" s="62"/>
      <c r="G71" s="60"/>
      <c r="H71" s="71"/>
      <c r="I71" s="60"/>
      <c r="J71" s="60"/>
      <c r="K71" s="64"/>
      <c r="L71" s="65"/>
      <c r="M71" s="66"/>
      <c r="N71" s="66"/>
      <c r="O71" s="66"/>
      <c r="P71" s="67"/>
      <c r="Q71" s="61"/>
      <c r="R71" s="60"/>
      <c r="S71" s="69"/>
      <c r="T71" s="74"/>
      <c r="U71" s="74"/>
    </row>
    <row r="72" spans="1:21" s="68" customFormat="1" ht="27" customHeight="1" x14ac:dyDescent="0.35">
      <c r="A72" s="62"/>
      <c r="B72" s="85"/>
      <c r="C72" s="86"/>
      <c r="D72" s="86"/>
      <c r="E72" s="63"/>
      <c r="F72" s="62"/>
      <c r="G72" s="60"/>
      <c r="H72" s="71"/>
      <c r="I72" s="60"/>
      <c r="J72" s="60"/>
      <c r="K72" s="64"/>
      <c r="L72" s="65"/>
      <c r="M72" s="66"/>
      <c r="N72" s="66"/>
      <c r="O72" s="66"/>
      <c r="P72" s="67"/>
      <c r="Q72" s="61"/>
      <c r="R72" s="60"/>
      <c r="S72" s="69"/>
      <c r="T72" s="627"/>
      <c r="U72" s="627"/>
    </row>
  </sheetData>
  <mergeCells count="80">
    <mergeCell ref="T28:U28"/>
    <mergeCell ref="T66:U66"/>
    <mergeCell ref="T43:U43"/>
    <mergeCell ref="T26:U26"/>
    <mergeCell ref="T27:U27"/>
    <mergeCell ref="T31:U31"/>
    <mergeCell ref="T36:U36"/>
    <mergeCell ref="T42:U42"/>
    <mergeCell ref="T37:U37"/>
    <mergeCell ref="T38:U38"/>
    <mergeCell ref="T39:U39"/>
    <mergeCell ref="T40:U40"/>
    <mergeCell ref="T41:U41"/>
    <mergeCell ref="T32:U32"/>
    <mergeCell ref="T33:U33"/>
    <mergeCell ref="T34:U34"/>
    <mergeCell ref="T35:U35"/>
    <mergeCell ref="T29:U29"/>
    <mergeCell ref="T30:U30"/>
    <mergeCell ref="A63:B63"/>
    <mergeCell ref="G63:J63"/>
    <mergeCell ref="T49:U49"/>
    <mergeCell ref="T50:U50"/>
    <mergeCell ref="T44:U44"/>
    <mergeCell ref="T45:U45"/>
    <mergeCell ref="T46:U46"/>
    <mergeCell ref="T48:U48"/>
    <mergeCell ref="T47:U47"/>
    <mergeCell ref="A64:B64"/>
    <mergeCell ref="G64:J64"/>
    <mergeCell ref="A56:B56"/>
    <mergeCell ref="G56:J56"/>
    <mergeCell ref="T72:U72"/>
    <mergeCell ref="T20:U20"/>
    <mergeCell ref="T21:U21"/>
    <mergeCell ref="T22:U22"/>
    <mergeCell ref="T24:U24"/>
    <mergeCell ref="T25:U25"/>
    <mergeCell ref="T23:U23"/>
    <mergeCell ref="W57:W62"/>
    <mergeCell ref="B58:F58"/>
    <mergeCell ref="H58:L59"/>
    <mergeCell ref="A62:B62"/>
    <mergeCell ref="R52:U52"/>
    <mergeCell ref="A54:B54"/>
    <mergeCell ref="G54:J54"/>
    <mergeCell ref="Q54:S54"/>
    <mergeCell ref="A55:B55"/>
    <mergeCell ref="G55:J55"/>
    <mergeCell ref="Q55:S55"/>
    <mergeCell ref="Q56:S56"/>
    <mergeCell ref="G12:K12"/>
    <mergeCell ref="L12:S12"/>
    <mergeCell ref="T12:U14"/>
    <mergeCell ref="Q13:Q14"/>
    <mergeCell ref="S13:S14"/>
    <mergeCell ref="T15:U15"/>
    <mergeCell ref="T18:U18"/>
    <mergeCell ref="T19:U19"/>
    <mergeCell ref="J13:J14"/>
    <mergeCell ref="K13:K14"/>
    <mergeCell ref="L13:L14"/>
    <mergeCell ref="T17:U17"/>
    <mergeCell ref="T16:U16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V12:V14"/>
    <mergeCell ref="G13:G14"/>
    <mergeCell ref="H13:H14"/>
    <mergeCell ref="I13:I14"/>
  </mergeCells>
  <printOptions horizontalCentered="1"/>
  <pageMargins left="1.1811023622047245" right="0.23622047244094491" top="0.51181102362204722" bottom="0.35433070866141736" header="0.23622047244094491" footer="0.31496062992125984"/>
  <pageSetup paperSize="5" scale="65" fitToHeight="0" orientation="landscape" r:id="rId1"/>
  <headerFooter>
    <oddHeader>&amp;RPayroll No. : ________________ 
Sheet &amp;P of &amp;N  Sheets</oddHeader>
  </headerFooter>
  <rowBreaks count="1" manualBreakCount="1">
    <brk id="33" max="20" man="1"/>
  </rowBreaks>
  <colBreaks count="1" manualBreakCount="1">
    <brk id="21" max="39" man="1"/>
  </colBreaks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38"/>
  <sheetViews>
    <sheetView view="pageBreakPreview" topLeftCell="A31" zoomScaleNormal="85" zoomScaleSheetLayoutView="100" workbookViewId="0">
      <pane xSplit="2" topLeftCell="G1" activePane="topRight" state="frozen"/>
      <selection pane="topRight" activeCell="T15" sqref="T15:U19"/>
    </sheetView>
  </sheetViews>
  <sheetFormatPr defaultRowHeight="15.6" x14ac:dyDescent="0.3"/>
  <cols>
    <col min="1" max="1" width="5.5" customWidth="1"/>
    <col min="2" max="2" width="29.1992187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07"/>
      <c r="S14" s="591"/>
      <c r="T14" s="575"/>
      <c r="U14" s="576"/>
      <c r="V14" s="561"/>
      <c r="W14" s="2"/>
    </row>
    <row r="15" spans="1:23" s="168" customFormat="1" ht="27" customHeight="1" x14ac:dyDescent="0.35">
      <c r="A15" s="95">
        <v>1</v>
      </c>
      <c r="B15" s="524" t="s">
        <v>530</v>
      </c>
      <c r="C15" s="185">
        <v>1</v>
      </c>
      <c r="D15" s="242"/>
      <c r="E15" s="224" t="s">
        <v>979</v>
      </c>
      <c r="F15" s="94" t="s">
        <v>877</v>
      </c>
      <c r="G15" s="101">
        <v>102502</v>
      </c>
      <c r="H15" s="124"/>
      <c r="I15" s="125"/>
      <c r="J15" s="125">
        <v>5000</v>
      </c>
      <c r="K15" s="119">
        <f>G15+J15</f>
        <v>107502</v>
      </c>
      <c r="L15" s="126"/>
      <c r="M15" s="127"/>
      <c r="N15" s="127"/>
      <c r="O15" s="127"/>
      <c r="P15" s="99"/>
      <c r="Q15" s="128"/>
      <c r="R15" s="125"/>
      <c r="S15" s="129">
        <f>SUM(P15:P15,R15:R15)</f>
        <v>0</v>
      </c>
      <c r="T15" s="592">
        <f>K15-S15</f>
        <v>107502</v>
      </c>
      <c r="U15" s="592"/>
      <c r="V15" s="225"/>
    </row>
    <row r="16" spans="1:23" s="168" customFormat="1" ht="27" customHeight="1" x14ac:dyDescent="0.35">
      <c r="A16" s="95">
        <v>2</v>
      </c>
      <c r="B16" s="524" t="s">
        <v>535</v>
      </c>
      <c r="C16" s="185">
        <v>1</v>
      </c>
      <c r="D16" s="242"/>
      <c r="E16" s="224" t="s">
        <v>875</v>
      </c>
      <c r="F16" s="94">
        <v>15</v>
      </c>
      <c r="G16" s="100">
        <v>90709</v>
      </c>
      <c r="H16" s="124"/>
      <c r="I16" s="125"/>
      <c r="J16" s="125">
        <v>5000</v>
      </c>
      <c r="K16" s="119">
        <f t="shared" ref="K16:K17" si="0">G16+J16</f>
        <v>95709</v>
      </c>
      <c r="L16" s="126"/>
      <c r="M16" s="127"/>
      <c r="N16" s="127"/>
      <c r="O16" s="127"/>
      <c r="P16" s="99"/>
      <c r="Q16" s="128"/>
      <c r="R16" s="125"/>
      <c r="S16" s="129">
        <f t="shared" ref="S16:S17" si="1">SUM(P16:P16,R16:R16)</f>
        <v>0</v>
      </c>
      <c r="T16" s="592">
        <f>K16-S16</f>
        <v>95709</v>
      </c>
      <c r="U16" s="592"/>
      <c r="V16" s="533"/>
    </row>
    <row r="17" spans="1:23" s="168" customFormat="1" ht="27" customHeight="1" x14ac:dyDescent="0.35">
      <c r="A17" s="95">
        <v>3</v>
      </c>
      <c r="B17" s="524" t="s">
        <v>533</v>
      </c>
      <c r="C17" s="185">
        <v>1</v>
      </c>
      <c r="D17" s="185"/>
      <c r="E17" s="224" t="s">
        <v>875</v>
      </c>
      <c r="F17" s="94" t="s">
        <v>878</v>
      </c>
      <c r="G17" s="101">
        <v>92190</v>
      </c>
      <c r="H17" s="124"/>
      <c r="I17" s="125"/>
      <c r="J17" s="125">
        <v>5000</v>
      </c>
      <c r="K17" s="119">
        <f t="shared" si="0"/>
        <v>97190</v>
      </c>
      <c r="L17" s="126"/>
      <c r="M17" s="127"/>
      <c r="N17" s="127"/>
      <c r="O17" s="127"/>
      <c r="P17" s="99"/>
      <c r="Q17" s="128"/>
      <c r="R17" s="125"/>
      <c r="S17" s="129">
        <f t="shared" si="1"/>
        <v>0</v>
      </c>
      <c r="T17" s="592">
        <f>K17-S17</f>
        <v>97190</v>
      </c>
      <c r="U17" s="592"/>
      <c r="V17" s="248"/>
    </row>
    <row r="18" spans="1:23" s="168" customFormat="1" ht="27" customHeight="1" x14ac:dyDescent="0.35">
      <c r="A18" s="95">
        <v>4</v>
      </c>
      <c r="B18" s="534" t="s">
        <v>980</v>
      </c>
      <c r="C18" s="185">
        <v>1</v>
      </c>
      <c r="D18" s="242"/>
      <c r="E18" s="224" t="s">
        <v>875</v>
      </c>
      <c r="F18" s="94">
        <v>11</v>
      </c>
      <c r="G18" s="100">
        <v>90709</v>
      </c>
      <c r="H18" s="124"/>
      <c r="I18" s="125"/>
      <c r="J18" s="125">
        <v>5000</v>
      </c>
      <c r="K18" s="119">
        <f t="shared" ref="K18" si="2">G18+J18</f>
        <v>95709</v>
      </c>
      <c r="L18" s="126"/>
      <c r="M18" s="127"/>
      <c r="N18" s="127"/>
      <c r="O18" s="127"/>
      <c r="P18" s="99"/>
      <c r="Q18" s="128"/>
      <c r="R18" s="125"/>
      <c r="S18" s="129">
        <f t="shared" ref="S18" si="3">SUM(P18:P18,R18:R18)</f>
        <v>0</v>
      </c>
      <c r="T18" s="592">
        <f>K18-S18</f>
        <v>95709</v>
      </c>
      <c r="U18" s="592"/>
      <c r="V18" s="533"/>
    </row>
    <row r="19" spans="1:23" s="1" customFormat="1" ht="9" customHeight="1" x14ac:dyDescent="0.3">
      <c r="A19" s="10"/>
      <c r="B19" s="41"/>
      <c r="C19" s="42"/>
      <c r="D19" s="42"/>
      <c r="E19" s="41"/>
      <c r="F19" s="42"/>
      <c r="G19" s="43"/>
      <c r="H19" s="44"/>
      <c r="I19" s="43"/>
      <c r="J19" s="43"/>
      <c r="K19" s="43"/>
      <c r="L19" s="6"/>
      <c r="N19" s="45"/>
      <c r="O19" s="45"/>
      <c r="P19" s="43"/>
      <c r="Q19" s="6"/>
      <c r="R19" s="46"/>
      <c r="S19" s="47"/>
      <c r="T19" s="593"/>
      <c r="U19" s="593"/>
      <c r="V19" s="6"/>
    </row>
    <row r="20" spans="1:23" s="1" customFormat="1" ht="24" customHeight="1" thickBot="1" x14ac:dyDescent="0.35">
      <c r="A20" s="10"/>
      <c r="B20" s="41"/>
      <c r="C20" s="48">
        <f>SUM(C16:C19)</f>
        <v>3</v>
      </c>
      <c r="D20" s="48">
        <f>SUM(D15:D19)</f>
        <v>0</v>
      </c>
      <c r="E20" s="41"/>
      <c r="F20" s="134" t="s">
        <v>35</v>
      </c>
      <c r="G20" s="104">
        <f>SUM(G15:G18)</f>
        <v>376110</v>
      </c>
      <c r="H20" s="407">
        <f t="shared" ref="H20:S20" si="4">SUM(H15:H18)</f>
        <v>0</v>
      </c>
      <c r="I20" s="407">
        <f t="shared" si="4"/>
        <v>0</v>
      </c>
      <c r="J20" s="407">
        <f t="shared" si="4"/>
        <v>20000</v>
      </c>
      <c r="K20" s="407">
        <f t="shared" si="4"/>
        <v>396110</v>
      </c>
      <c r="L20" s="407">
        <f t="shared" si="4"/>
        <v>0</v>
      </c>
      <c r="M20" s="407">
        <f t="shared" si="4"/>
        <v>0</v>
      </c>
      <c r="N20" s="407">
        <f t="shared" si="4"/>
        <v>0</v>
      </c>
      <c r="O20" s="407">
        <f t="shared" si="4"/>
        <v>0</v>
      </c>
      <c r="P20" s="407">
        <f t="shared" si="4"/>
        <v>0</v>
      </c>
      <c r="Q20" s="407">
        <f t="shared" si="4"/>
        <v>0</v>
      </c>
      <c r="R20" s="407">
        <f t="shared" si="4"/>
        <v>0</v>
      </c>
      <c r="S20" s="407">
        <f t="shared" si="4"/>
        <v>0</v>
      </c>
      <c r="T20" s="594">
        <f>SUM(T15:U19)</f>
        <v>396110</v>
      </c>
      <c r="U20" s="594"/>
      <c r="V20" s="6"/>
    </row>
    <row r="21" spans="1:23" s="51" customFormat="1" ht="18.75" customHeight="1" thickTop="1" thickBot="1" x14ac:dyDescent="0.35">
      <c r="A21" s="22"/>
      <c r="B21" s="23"/>
      <c r="C21" s="23"/>
      <c r="D21" s="23"/>
      <c r="E21" s="23"/>
      <c r="F21" s="23"/>
      <c r="G21" s="49"/>
      <c r="H21" s="49"/>
      <c r="I21" s="49"/>
      <c r="J21" s="49"/>
      <c r="K21" s="49"/>
      <c r="L21" s="49"/>
      <c r="M21" s="50"/>
      <c r="N21" s="50"/>
      <c r="O21" s="50"/>
      <c r="P21" s="49"/>
      <c r="Q21" s="49"/>
      <c r="R21" s="49"/>
      <c r="S21" s="49"/>
      <c r="T21" s="49"/>
      <c r="U21" s="49"/>
      <c r="V21" s="23"/>
    </row>
    <row r="22" spans="1:23" s="1" customFormat="1" ht="20.25" customHeight="1" thickBot="1" x14ac:dyDescent="0.35">
      <c r="A22" s="9" t="s">
        <v>9</v>
      </c>
      <c r="B22" s="17" t="s">
        <v>17</v>
      </c>
      <c r="C22" s="17"/>
      <c r="D22" s="17"/>
      <c r="E22" s="6"/>
      <c r="F22" s="6"/>
      <c r="G22" s="9" t="s">
        <v>11</v>
      </c>
      <c r="H22" s="7" t="s">
        <v>27</v>
      </c>
      <c r="I22" s="7" t="s">
        <v>63</v>
      </c>
      <c r="K22" s="6"/>
      <c r="L22" s="6"/>
      <c r="M22" s="6"/>
      <c r="N22" s="6"/>
      <c r="O22" s="6"/>
      <c r="P22" s="6"/>
      <c r="Q22" s="9" t="s">
        <v>10</v>
      </c>
      <c r="R22" s="595" t="s">
        <v>68</v>
      </c>
      <c r="S22" s="595"/>
      <c r="T22" s="595"/>
      <c r="U22" s="595"/>
      <c r="V22" s="14"/>
    </row>
    <row r="23" spans="1:23" s="1" customFormat="1" ht="20.25" customHeight="1" x14ac:dyDescent="0.3">
      <c r="A23" s="106"/>
      <c r="B23" s="17"/>
      <c r="C23" s="17"/>
      <c r="D23" s="17"/>
      <c r="E23" s="6"/>
      <c r="F23" s="6"/>
      <c r="G23" s="106"/>
      <c r="H23" s="7"/>
      <c r="K23" s="6"/>
      <c r="L23" s="6"/>
      <c r="M23" s="6"/>
      <c r="N23" s="6"/>
      <c r="O23" s="6"/>
      <c r="P23" s="6"/>
      <c r="Q23" s="106"/>
      <c r="R23" s="102"/>
      <c r="S23" s="102"/>
      <c r="T23" s="102"/>
      <c r="U23" s="102"/>
      <c r="V23" s="14"/>
    </row>
    <row r="24" spans="1:23" s="1" customFormat="1" ht="20.25" customHeight="1" x14ac:dyDescent="0.3">
      <c r="A24" s="596" t="s">
        <v>71</v>
      </c>
      <c r="B24" s="596"/>
      <c r="C24" s="30"/>
      <c r="D24" s="30"/>
      <c r="E24" s="55"/>
      <c r="F24" s="7"/>
      <c r="G24" s="596" t="s">
        <v>45</v>
      </c>
      <c r="H24" s="596"/>
      <c r="I24" s="596"/>
      <c r="J24" s="596"/>
      <c r="K24" s="7"/>
      <c r="L24" s="55"/>
      <c r="M24" s="7"/>
      <c r="N24" s="7"/>
      <c r="O24" s="7"/>
      <c r="P24" s="7"/>
      <c r="Q24" s="596" t="s">
        <v>39</v>
      </c>
      <c r="R24" s="596"/>
      <c r="S24" s="596"/>
      <c r="T24" s="7"/>
      <c r="U24" s="55"/>
      <c r="V24" s="6"/>
    </row>
    <row r="25" spans="1:23" s="1" customFormat="1" ht="20.25" customHeight="1" x14ac:dyDescent="0.3">
      <c r="A25" s="597" t="s">
        <v>37</v>
      </c>
      <c r="B25" s="597"/>
      <c r="C25" s="102"/>
      <c r="D25" s="102"/>
      <c r="E25" s="31" t="s">
        <v>16</v>
      </c>
      <c r="F25" s="31"/>
      <c r="G25" s="597" t="s">
        <v>38</v>
      </c>
      <c r="H25" s="597"/>
      <c r="I25" s="597"/>
      <c r="J25" s="597"/>
      <c r="L25" s="31" t="s">
        <v>16</v>
      </c>
      <c r="M25" s="31"/>
      <c r="N25" s="31"/>
      <c r="O25" s="31"/>
      <c r="P25" s="8"/>
      <c r="Q25" s="598" t="s">
        <v>40</v>
      </c>
      <c r="R25" s="598"/>
      <c r="S25" s="598"/>
      <c r="T25" s="16"/>
      <c r="U25" s="31" t="s">
        <v>16</v>
      </c>
      <c r="V25" s="16"/>
    </row>
    <row r="26" spans="1:23" s="1" customFormat="1" ht="20.25" customHeight="1" x14ac:dyDescent="0.3">
      <c r="A26" s="597" t="s">
        <v>18</v>
      </c>
      <c r="B26" s="597"/>
      <c r="C26" s="102"/>
      <c r="D26" s="102"/>
      <c r="F26" s="8"/>
      <c r="G26" s="599" t="s">
        <v>19</v>
      </c>
      <c r="H26" s="599"/>
      <c r="I26" s="599"/>
      <c r="J26" s="599"/>
      <c r="Q26" s="598" t="s">
        <v>28</v>
      </c>
      <c r="R26" s="598"/>
      <c r="S26" s="598"/>
      <c r="T26" s="16"/>
      <c r="U26" s="16"/>
      <c r="V26" s="16"/>
    </row>
    <row r="27" spans="1:23" s="1" customFormat="1" ht="20.25" customHeight="1" thickBot="1" x14ac:dyDescent="0.3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s="7"/>
      <c r="U27" s="6"/>
      <c r="V27" s="6"/>
      <c r="W27" s="600"/>
    </row>
    <row r="28" spans="1:23" s="1" customFormat="1" ht="18.75" customHeight="1" thickBot="1" x14ac:dyDescent="0.35">
      <c r="A28" s="9" t="s">
        <v>12</v>
      </c>
      <c r="B28" s="601" t="s">
        <v>29</v>
      </c>
      <c r="C28" s="601"/>
      <c r="D28" s="601"/>
      <c r="E28" s="601"/>
      <c r="F28" s="601"/>
      <c r="G28" s="9" t="s">
        <v>14</v>
      </c>
      <c r="H28" s="602" t="s">
        <v>67</v>
      </c>
      <c r="I28" s="602"/>
      <c r="J28" s="602"/>
      <c r="K28" s="602"/>
      <c r="L28" s="602"/>
      <c r="M28" s="79"/>
      <c r="N28" s="79"/>
      <c r="O28" s="79"/>
      <c r="Q28" s="9" t="s">
        <v>25</v>
      </c>
      <c r="T28" s="15"/>
      <c r="V28" s="6"/>
      <c r="W28" s="600"/>
    </row>
    <row r="29" spans="1:23" s="1" customFormat="1" ht="18.75" customHeight="1" x14ac:dyDescent="0.3">
      <c r="A29" s="6" t="s">
        <v>13</v>
      </c>
      <c r="B29" s="14"/>
      <c r="C29" s="14"/>
      <c r="D29" s="14"/>
      <c r="E29" s="14"/>
      <c r="F29" s="14"/>
      <c r="G29" s="14"/>
      <c r="H29" s="602"/>
      <c r="I29" s="602"/>
      <c r="J29" s="602"/>
      <c r="K29" s="602"/>
      <c r="L29" s="602"/>
      <c r="M29" s="79"/>
      <c r="N29" s="79"/>
      <c r="O29" s="79"/>
      <c r="T29" s="15"/>
      <c r="W29" s="600"/>
    </row>
    <row r="30" spans="1:23" s="1" customFormat="1" ht="15" customHeight="1" x14ac:dyDescent="0.3">
      <c r="A30" s="6"/>
      <c r="B30" s="7" t="s">
        <v>15</v>
      </c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S30" s="7" t="s">
        <v>22</v>
      </c>
      <c r="W30" s="600"/>
    </row>
    <row r="31" spans="1:23" s="1" customFormat="1" ht="16.5" customHeight="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S31" s="6" t="s">
        <v>23</v>
      </c>
      <c r="W31" s="600"/>
    </row>
    <row r="32" spans="1:23" s="1" customFormat="1" ht="15" customHeight="1" x14ac:dyDescent="0.3">
      <c r="A32" s="596" t="s">
        <v>962</v>
      </c>
      <c r="B32" s="596"/>
      <c r="C32" s="30"/>
      <c r="D32" s="30"/>
      <c r="E32" s="55"/>
      <c r="F32" s="7"/>
      <c r="G32" s="55"/>
      <c r="H32" s="55"/>
      <c r="I32" s="55"/>
      <c r="J32" s="13"/>
      <c r="L32" s="13"/>
      <c r="P32" s="7"/>
      <c r="Q32" s="7"/>
      <c r="R32" s="7"/>
      <c r="S32" s="7"/>
      <c r="V32" s="7"/>
      <c r="W32" s="600"/>
    </row>
    <row r="33" spans="1:23" s="1" customFormat="1" ht="15" customHeight="1" x14ac:dyDescent="0.3">
      <c r="A33" s="598" t="s">
        <v>44</v>
      </c>
      <c r="B33" s="598"/>
      <c r="C33" s="105"/>
      <c r="D33" s="105"/>
      <c r="E33" s="31" t="s">
        <v>16</v>
      </c>
      <c r="F33" s="31"/>
      <c r="G33" s="597" t="s">
        <v>20</v>
      </c>
      <c r="H33" s="597"/>
      <c r="I33" s="597"/>
      <c r="J33" s="597"/>
      <c r="L33" s="31" t="s">
        <v>16</v>
      </c>
      <c r="M33" s="31"/>
      <c r="N33" s="31"/>
      <c r="O33" s="31"/>
      <c r="P33" s="7"/>
      <c r="Q33" s="7"/>
      <c r="R33" s="7"/>
      <c r="V33" s="6"/>
      <c r="W33" s="4"/>
    </row>
    <row r="34" spans="1:23" s="1" customFormat="1" ht="15" customHeight="1" x14ac:dyDescent="0.3">
      <c r="A34" s="598"/>
      <c r="B34" s="598"/>
      <c r="C34" s="105"/>
      <c r="D34" s="105"/>
      <c r="E34" s="16"/>
      <c r="F34" s="7"/>
      <c r="G34" s="597" t="s">
        <v>21</v>
      </c>
      <c r="H34" s="597"/>
      <c r="I34" s="597"/>
      <c r="J34" s="597"/>
      <c r="P34" s="14"/>
      <c r="Q34" s="14"/>
      <c r="R34" s="14"/>
      <c r="S34" s="14"/>
      <c r="T34" s="7"/>
      <c r="U34" s="6"/>
      <c r="V34" s="6"/>
    </row>
    <row r="35" spans="1:23" x14ac:dyDescent="0.3">
      <c r="B35" s="5"/>
      <c r="C35" s="5"/>
      <c r="D35" s="5"/>
    </row>
    <row r="37" spans="1:23" ht="16.2" thickBot="1" x14ac:dyDescent="0.35">
      <c r="B37" s="526" t="s">
        <v>1008</v>
      </c>
    </row>
    <row r="38" spans="1:23" s="168" customFormat="1" ht="27" customHeight="1" x14ac:dyDescent="0.35">
      <c r="A38" s="95">
        <v>2</v>
      </c>
      <c r="B38" s="506" t="s">
        <v>526</v>
      </c>
      <c r="C38" s="185">
        <v>1</v>
      </c>
      <c r="D38" s="242"/>
      <c r="E38" s="224" t="s">
        <v>875</v>
      </c>
      <c r="F38" s="94" t="s">
        <v>876</v>
      </c>
      <c r="G38" s="100">
        <v>93695</v>
      </c>
      <c r="H38" s="124"/>
      <c r="I38" s="125"/>
      <c r="J38" s="125"/>
      <c r="K38" s="119">
        <f>G38+J38</f>
        <v>93695</v>
      </c>
      <c r="L38" s="126"/>
      <c r="M38" s="127"/>
      <c r="N38" s="127"/>
      <c r="O38" s="127"/>
      <c r="P38" s="99"/>
      <c r="Q38" s="128"/>
      <c r="R38" s="125"/>
      <c r="S38" s="129">
        <f>SUM(P38:P38,R38:R38)</f>
        <v>0</v>
      </c>
      <c r="T38" s="592">
        <f>K38-S38</f>
        <v>93695</v>
      </c>
      <c r="U38" s="592"/>
      <c r="V38" s="225"/>
    </row>
  </sheetData>
  <sortState ref="B16:D17">
    <sortCondition ref="B16:B17"/>
  </sortState>
  <mergeCells count="49">
    <mergeCell ref="A33:B33"/>
    <mergeCell ref="G33:J33"/>
    <mergeCell ref="A34:B34"/>
    <mergeCell ref="G34:J34"/>
    <mergeCell ref="A26:B26"/>
    <mergeCell ref="G26:J26"/>
    <mergeCell ref="Q26:S26"/>
    <mergeCell ref="W27:W32"/>
    <mergeCell ref="B28:F28"/>
    <mergeCell ref="H28:L29"/>
    <mergeCell ref="A32:B32"/>
    <mergeCell ref="A24:B24"/>
    <mergeCell ref="G24:J24"/>
    <mergeCell ref="Q24:S24"/>
    <mergeCell ref="A25:B25"/>
    <mergeCell ref="G25:J25"/>
    <mergeCell ref="Q25:S25"/>
    <mergeCell ref="T38:U38"/>
    <mergeCell ref="T18:U18"/>
    <mergeCell ref="G13:G14"/>
    <mergeCell ref="H13:H14"/>
    <mergeCell ref="I13:I14"/>
    <mergeCell ref="J13:J14"/>
    <mergeCell ref="K13:K14"/>
    <mergeCell ref="L13:L14"/>
    <mergeCell ref="T19:U19"/>
    <mergeCell ref="T20:U20"/>
    <mergeCell ref="T15:U15"/>
    <mergeCell ref="T17:U17"/>
    <mergeCell ref="Q13:Q14"/>
    <mergeCell ref="S13:S14"/>
    <mergeCell ref="T16:U16"/>
    <mergeCell ref="R22:U22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" bottom="0.35433070866141736" header="0.24" footer="0.31496062992125984"/>
  <pageSetup paperSize="5" scale="65" fitToHeight="0" orientation="landscape" r:id="rId1"/>
  <headerFooter>
    <oddHeader>&amp;RPayroll No. : ________________ 
Sheet &amp;P of &amp;N  Sheets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32"/>
  <sheetViews>
    <sheetView view="pageBreakPreview" zoomScaleNormal="85" zoomScaleSheetLayoutView="100" workbookViewId="0">
      <pane xSplit="2" topLeftCell="F1" activePane="topRight" state="frozen"/>
      <selection pane="topRight" activeCell="L28" sqref="L28"/>
    </sheetView>
  </sheetViews>
  <sheetFormatPr defaultRowHeight="15.6" x14ac:dyDescent="0.3"/>
  <cols>
    <col min="1" max="1" width="5.5" customWidth="1"/>
    <col min="2" max="2" width="34.09765625" customWidth="1"/>
    <col min="3" max="4" width="3.3984375" customWidth="1"/>
    <col min="5" max="5" width="17.3984375" customWidth="1"/>
    <col min="6" max="6" width="11.69921875" customWidth="1"/>
    <col min="7" max="7" width="17.8984375" customWidth="1"/>
    <col min="8" max="8" width="7.5" hidden="1" customWidth="1"/>
    <col min="9" max="9" width="13.69921875" hidden="1" customWidth="1"/>
    <col min="10" max="10" width="17.8984375" customWidth="1"/>
    <col min="11" max="11" width="14.8984375" customWidth="1"/>
    <col min="12" max="12" width="16.59765625" customWidth="1"/>
    <col min="13" max="15" width="11.5" hidden="1" customWidth="1"/>
    <col min="16" max="16" width="12.3984375" hidden="1" customWidth="1"/>
    <col min="17" max="17" width="16.59765625" customWidth="1"/>
    <col min="18" max="18" width="13.8984375" hidden="1" customWidth="1"/>
    <col min="19" max="19" width="12.69921875" customWidth="1"/>
    <col min="20" max="20" width="5.3984375" customWidth="1"/>
    <col min="21" max="21" width="18.19921875" customWidth="1"/>
    <col min="22" max="22" width="26.19921875" customWidth="1"/>
    <col min="23" max="23" width="5.59765625" customWidth="1"/>
  </cols>
  <sheetData>
    <row r="1" spans="1:23" s="20" customFormat="1" ht="17.25" customHeight="1" x14ac:dyDescent="0.3">
      <c r="S1" s="542" t="s">
        <v>26</v>
      </c>
      <c r="T1" s="542"/>
      <c r="U1" s="542"/>
      <c r="V1" s="542"/>
    </row>
    <row r="2" spans="1:23" s="20" customFormat="1" ht="17.25" customHeight="1" x14ac:dyDescent="0.3">
      <c r="A2" s="543" t="s">
        <v>64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2"/>
    </row>
    <row r="3" spans="1:23" s="20" customFormat="1" ht="17.25" customHeight="1" x14ac:dyDescent="0.3">
      <c r="A3" s="543" t="s">
        <v>65</v>
      </c>
      <c r="B3" s="544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4"/>
      <c r="N3" s="544"/>
      <c r="O3" s="544"/>
      <c r="P3" s="544"/>
      <c r="Q3" s="544"/>
      <c r="R3" s="544"/>
      <c r="S3" s="544"/>
      <c r="T3" s="544"/>
      <c r="U3" s="544"/>
      <c r="V3" s="52"/>
    </row>
    <row r="4" spans="1:23" s="20" customFormat="1" ht="17.25" customHeight="1" x14ac:dyDescent="0.3">
      <c r="A4" s="543" t="s">
        <v>66</v>
      </c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2"/>
    </row>
    <row r="5" spans="1:23" s="1" customFormat="1" ht="18" customHeight="1" x14ac:dyDescent="0.3">
      <c r="A5" s="545" t="s">
        <v>992</v>
      </c>
      <c r="B5" s="545"/>
      <c r="C5" s="545"/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3"/>
    </row>
    <row r="6" spans="1:23" s="1" customFormat="1" ht="16.5" customHeight="1" x14ac:dyDescent="0.3">
      <c r="A6" s="546" t="s">
        <v>900</v>
      </c>
      <c r="B6" s="546"/>
      <c r="C6" s="546"/>
      <c r="D6" s="546"/>
      <c r="E6" s="546"/>
      <c r="F6" s="546"/>
      <c r="G6" s="546"/>
      <c r="H6" s="546"/>
      <c r="I6" s="546"/>
      <c r="J6" s="546"/>
      <c r="K6" s="546"/>
      <c r="L6" s="546"/>
      <c r="M6" s="546"/>
      <c r="N6" s="546"/>
      <c r="O6" s="546"/>
      <c r="P6" s="546"/>
      <c r="Q6" s="546"/>
      <c r="R6" s="546"/>
      <c r="S6" s="546"/>
      <c r="T6" s="546"/>
      <c r="U6" s="546"/>
      <c r="V6" s="54"/>
    </row>
    <row r="7" spans="1:23" s="1" customFormat="1" ht="8.2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s="1" customFormat="1" x14ac:dyDescent="0.3">
      <c r="A8" s="11" t="s">
        <v>33</v>
      </c>
      <c r="B8" s="11" t="s">
        <v>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T8" s="11"/>
      <c r="U8" s="11"/>
      <c r="V8" s="11"/>
    </row>
    <row r="9" spans="1:23" s="1" customFormat="1" x14ac:dyDescent="0.3">
      <c r="A9" s="11" t="s">
        <v>34</v>
      </c>
      <c r="B9" s="6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/>
      <c r="T9" s="12"/>
      <c r="U9" s="6"/>
      <c r="V9" s="6"/>
    </row>
    <row r="10" spans="1:23" s="1" customFormat="1" ht="22.5" customHeight="1" x14ac:dyDescent="0.3">
      <c r="A10" s="7" t="s">
        <v>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6"/>
      <c r="T10" s="6"/>
      <c r="U10" s="6"/>
    </row>
    <row r="11" spans="1:23" s="1" customFormat="1" ht="9" customHeight="1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3" ht="24" customHeight="1" thickBot="1" x14ac:dyDescent="0.35">
      <c r="A12" s="547" t="s">
        <v>5</v>
      </c>
      <c r="B12" s="550" t="s">
        <v>1</v>
      </c>
      <c r="C12" s="553" t="s">
        <v>43</v>
      </c>
      <c r="D12" s="556" t="s">
        <v>25</v>
      </c>
      <c r="E12" s="559" t="s">
        <v>2</v>
      </c>
      <c r="F12" s="539" t="s">
        <v>6</v>
      </c>
      <c r="G12" s="562" t="s">
        <v>3</v>
      </c>
      <c r="H12" s="563"/>
      <c r="I12" s="563"/>
      <c r="J12" s="564"/>
      <c r="K12" s="565"/>
      <c r="L12" s="566" t="s">
        <v>24</v>
      </c>
      <c r="M12" s="567"/>
      <c r="N12" s="567"/>
      <c r="O12" s="567"/>
      <c r="P12" s="568"/>
      <c r="Q12" s="569"/>
      <c r="R12" s="569"/>
      <c r="S12" s="570"/>
      <c r="T12" s="571" t="s">
        <v>7</v>
      </c>
      <c r="U12" s="572"/>
      <c r="V12" s="559" t="s">
        <v>8</v>
      </c>
      <c r="W12" s="3"/>
    </row>
    <row r="13" spans="1:23" ht="19.5" customHeight="1" x14ac:dyDescent="0.3">
      <c r="A13" s="548"/>
      <c r="B13" s="551"/>
      <c r="C13" s="554"/>
      <c r="D13" s="557"/>
      <c r="E13" s="560"/>
      <c r="F13" s="540"/>
      <c r="G13" s="577" t="s">
        <v>62</v>
      </c>
      <c r="H13" s="579" t="s">
        <v>32</v>
      </c>
      <c r="I13" s="581" t="s">
        <v>62</v>
      </c>
      <c r="J13" s="726" t="s">
        <v>70</v>
      </c>
      <c r="K13" s="577" t="s">
        <v>4</v>
      </c>
      <c r="L13" s="585"/>
      <c r="M13" s="56"/>
      <c r="N13" s="56"/>
      <c r="O13" s="56"/>
      <c r="P13" s="57"/>
      <c r="Q13" s="588"/>
      <c r="R13" s="29"/>
      <c r="S13" s="590"/>
      <c r="T13" s="573"/>
      <c r="U13" s="574"/>
      <c r="V13" s="560"/>
      <c r="W13" s="2"/>
    </row>
    <row r="14" spans="1:23" ht="37.5" customHeight="1" thickBot="1" x14ac:dyDescent="0.35">
      <c r="A14" s="549"/>
      <c r="B14" s="552"/>
      <c r="C14" s="555"/>
      <c r="D14" s="558"/>
      <c r="E14" s="561"/>
      <c r="F14" s="541"/>
      <c r="G14" s="578"/>
      <c r="H14" s="580"/>
      <c r="I14" s="582"/>
      <c r="J14" s="727"/>
      <c r="K14" s="578"/>
      <c r="L14" s="586"/>
      <c r="M14" s="58"/>
      <c r="N14" s="58"/>
      <c r="O14" s="58"/>
      <c r="P14" s="59"/>
      <c r="Q14" s="589"/>
      <c r="R14" s="19"/>
      <c r="S14" s="591"/>
      <c r="T14" s="575"/>
      <c r="U14" s="576"/>
      <c r="V14" s="561"/>
      <c r="W14" s="2"/>
    </row>
    <row r="15" spans="1:23" s="241" customFormat="1" ht="45.75" customHeight="1" x14ac:dyDescent="0.4">
      <c r="A15" s="226">
        <v>1</v>
      </c>
      <c r="B15" s="227" t="s">
        <v>405</v>
      </c>
      <c r="C15" s="228">
        <v>1</v>
      </c>
      <c r="D15" s="228"/>
      <c r="E15" s="229" t="s">
        <v>873</v>
      </c>
      <c r="F15" s="230" t="s">
        <v>874</v>
      </c>
      <c r="G15" s="231">
        <v>169853</v>
      </c>
      <c r="H15" s="232"/>
      <c r="I15" s="233"/>
      <c r="J15" s="125">
        <v>5000</v>
      </c>
      <c r="K15" s="234">
        <f>G15+J15</f>
        <v>174853</v>
      </c>
      <c r="L15" s="235"/>
      <c r="M15" s="236"/>
      <c r="N15" s="236"/>
      <c r="O15" s="236"/>
      <c r="P15" s="237"/>
      <c r="Q15" s="238"/>
      <c r="R15" s="233"/>
      <c r="S15" s="239">
        <f t="shared" ref="S15" si="0">SUM(P15:P15,R15:R15)</f>
        <v>0</v>
      </c>
      <c r="T15" s="774">
        <f t="shared" ref="T15" si="1">K15-S15</f>
        <v>174853</v>
      </c>
      <c r="U15" s="774"/>
      <c r="V15" s="240"/>
    </row>
    <row r="16" spans="1:23" s="1" customFormat="1" ht="9" customHeight="1" x14ac:dyDescent="0.3">
      <c r="A16" s="10"/>
      <c r="B16" s="41"/>
      <c r="C16" s="42"/>
      <c r="D16" s="42"/>
      <c r="E16" s="41"/>
      <c r="F16" s="42"/>
      <c r="G16" s="43"/>
      <c r="H16" s="44"/>
      <c r="I16" s="43"/>
      <c r="J16" s="43"/>
      <c r="K16" s="43"/>
      <c r="L16" s="6"/>
      <c r="N16" s="45"/>
      <c r="O16" s="45"/>
      <c r="P16" s="43"/>
      <c r="Q16" s="6"/>
      <c r="R16" s="46"/>
      <c r="S16" s="47"/>
      <c r="T16" s="593"/>
      <c r="U16" s="593"/>
      <c r="V16" s="6"/>
    </row>
    <row r="17" spans="1:23" s="1" customFormat="1" ht="24" customHeight="1" thickBot="1" x14ac:dyDescent="0.35">
      <c r="A17" s="10"/>
      <c r="B17" s="41"/>
      <c r="C17" s="48">
        <f>SUM(C15:C16)</f>
        <v>1</v>
      </c>
      <c r="D17" s="48">
        <f>SUM(D15:D16)</f>
        <v>0</v>
      </c>
      <c r="E17" s="41"/>
      <c r="F17" s="134" t="s">
        <v>35</v>
      </c>
      <c r="G17" s="104">
        <f t="shared" ref="G17:S17" si="2">SUM(G15:G16)</f>
        <v>169853</v>
      </c>
      <c r="H17" s="104">
        <f t="shared" si="2"/>
        <v>0</v>
      </c>
      <c r="I17" s="104">
        <f t="shared" si="2"/>
        <v>0</v>
      </c>
      <c r="J17" s="78">
        <f t="shared" si="2"/>
        <v>5000</v>
      </c>
      <c r="K17" s="78">
        <f t="shared" si="2"/>
        <v>174853</v>
      </c>
      <c r="L17" s="78">
        <f t="shared" si="2"/>
        <v>0</v>
      </c>
      <c r="M17" s="78">
        <f t="shared" si="2"/>
        <v>0</v>
      </c>
      <c r="N17" s="78">
        <f t="shared" si="2"/>
        <v>0</v>
      </c>
      <c r="O17" s="78">
        <f t="shared" si="2"/>
        <v>0</v>
      </c>
      <c r="P17" s="78">
        <f t="shared" si="2"/>
        <v>0</v>
      </c>
      <c r="Q17" s="78">
        <f t="shared" si="2"/>
        <v>0</v>
      </c>
      <c r="R17" s="78">
        <f t="shared" si="2"/>
        <v>0</v>
      </c>
      <c r="S17" s="78">
        <f t="shared" si="2"/>
        <v>0</v>
      </c>
      <c r="T17" s="594">
        <f>SUM(T15:U16)</f>
        <v>174853</v>
      </c>
      <c r="U17" s="594"/>
      <c r="V17" s="6"/>
    </row>
    <row r="18" spans="1:23" s="51" customFormat="1" ht="18.75" customHeight="1" thickTop="1" thickBot="1" x14ac:dyDescent="0.35">
      <c r="A18" s="22"/>
      <c r="B18" s="23"/>
      <c r="C18" s="23"/>
      <c r="D18" s="23"/>
      <c r="E18" s="23"/>
      <c r="F18" s="23"/>
      <c r="G18" s="49"/>
      <c r="H18" s="49"/>
      <c r="I18" s="49"/>
      <c r="J18" s="49"/>
      <c r="K18" s="49"/>
      <c r="L18" s="49"/>
      <c r="M18" s="50"/>
      <c r="N18" s="50"/>
      <c r="O18" s="50"/>
      <c r="P18" s="49"/>
      <c r="Q18" s="49"/>
      <c r="R18" s="49"/>
      <c r="S18" s="49"/>
      <c r="T18" s="49"/>
      <c r="U18" s="49"/>
      <c r="V18" s="23"/>
    </row>
    <row r="19" spans="1:23" s="1" customFormat="1" ht="20.25" customHeight="1" thickBot="1" x14ac:dyDescent="0.35">
      <c r="A19" s="9" t="s">
        <v>9</v>
      </c>
      <c r="B19" s="17" t="s">
        <v>17</v>
      </c>
      <c r="C19" s="17"/>
      <c r="D19" s="17"/>
      <c r="E19" s="6"/>
      <c r="F19" s="6"/>
      <c r="G19" s="9" t="s">
        <v>11</v>
      </c>
      <c r="H19" s="7" t="s">
        <v>27</v>
      </c>
      <c r="I19" s="7" t="s">
        <v>63</v>
      </c>
      <c r="K19" s="6"/>
      <c r="L19" s="6"/>
      <c r="M19" s="6"/>
      <c r="N19" s="6"/>
      <c r="O19" s="6"/>
      <c r="P19" s="6"/>
      <c r="Q19" s="9" t="s">
        <v>10</v>
      </c>
      <c r="R19" s="595" t="s">
        <v>68</v>
      </c>
      <c r="S19" s="595"/>
      <c r="T19" s="595"/>
      <c r="U19" s="595"/>
      <c r="V19" s="14"/>
    </row>
    <row r="20" spans="1:23" s="1" customFormat="1" ht="20.25" customHeight="1" x14ac:dyDescent="0.3">
      <c r="A20" s="77"/>
      <c r="B20" s="17"/>
      <c r="C20" s="17"/>
      <c r="D20" s="17"/>
      <c r="E20" s="6"/>
      <c r="F20" s="6"/>
      <c r="G20" s="77"/>
      <c r="H20" s="7"/>
      <c r="K20" s="6"/>
      <c r="L20" s="6"/>
      <c r="M20" s="6"/>
      <c r="N20" s="6"/>
      <c r="O20" s="6"/>
      <c r="P20" s="6"/>
      <c r="Q20" s="77"/>
      <c r="R20" s="75"/>
      <c r="S20" s="75"/>
      <c r="T20" s="75"/>
      <c r="U20" s="75"/>
      <c r="V20" s="14"/>
    </row>
    <row r="21" spans="1:23" s="1" customFormat="1" ht="20.25" customHeight="1" x14ac:dyDescent="0.3">
      <c r="A21" s="596" t="s">
        <v>71</v>
      </c>
      <c r="B21" s="596"/>
      <c r="C21" s="30"/>
      <c r="D21" s="30"/>
      <c r="E21" s="55"/>
      <c r="F21" s="7"/>
      <c r="G21" s="596" t="s">
        <v>45</v>
      </c>
      <c r="H21" s="596"/>
      <c r="I21" s="596"/>
      <c r="J21" s="596"/>
      <c r="K21" s="7"/>
      <c r="L21" s="55"/>
      <c r="M21" s="7"/>
      <c r="N21" s="7"/>
      <c r="O21" s="7"/>
      <c r="P21" s="7"/>
      <c r="Q21" s="596" t="s">
        <v>39</v>
      </c>
      <c r="R21" s="596"/>
      <c r="S21" s="596"/>
      <c r="T21" s="7"/>
      <c r="U21" s="55"/>
      <c r="V21" s="6"/>
    </row>
    <row r="22" spans="1:23" s="1" customFormat="1" ht="20.25" customHeight="1" x14ac:dyDescent="0.3">
      <c r="A22" s="597" t="s">
        <v>37</v>
      </c>
      <c r="B22" s="597"/>
      <c r="C22" s="75"/>
      <c r="D22" s="75"/>
      <c r="E22" s="31" t="s">
        <v>16</v>
      </c>
      <c r="F22" s="31"/>
      <c r="G22" s="597" t="s">
        <v>38</v>
      </c>
      <c r="H22" s="597"/>
      <c r="I22" s="597"/>
      <c r="J22" s="597"/>
      <c r="L22" s="31" t="s">
        <v>16</v>
      </c>
      <c r="M22" s="31"/>
      <c r="N22" s="31"/>
      <c r="O22" s="31"/>
      <c r="P22" s="8"/>
      <c r="Q22" s="598" t="s">
        <v>40</v>
      </c>
      <c r="R22" s="598"/>
      <c r="S22" s="598"/>
      <c r="T22" s="16"/>
      <c r="U22" s="31" t="s">
        <v>16</v>
      </c>
      <c r="V22" s="16"/>
    </row>
    <row r="23" spans="1:23" s="1" customFormat="1" ht="20.25" customHeight="1" x14ac:dyDescent="0.3">
      <c r="A23" s="597" t="s">
        <v>18</v>
      </c>
      <c r="B23" s="597"/>
      <c r="C23" s="75"/>
      <c r="D23" s="75"/>
      <c r="F23" s="8"/>
      <c r="G23" s="599" t="s">
        <v>19</v>
      </c>
      <c r="H23" s="599"/>
      <c r="I23" s="599"/>
      <c r="J23" s="599"/>
      <c r="Q23" s="598" t="s">
        <v>28</v>
      </c>
      <c r="R23" s="598"/>
      <c r="S23" s="598"/>
      <c r="T23" s="16"/>
      <c r="U23" s="16"/>
      <c r="V23" s="16"/>
    </row>
    <row r="24" spans="1:23" s="1" customFormat="1" ht="20.25" customHeight="1" thickBot="1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T24" s="7"/>
      <c r="U24" s="6"/>
      <c r="V24" s="6"/>
      <c r="W24" s="600"/>
    </row>
    <row r="25" spans="1:23" s="1" customFormat="1" ht="18.75" customHeight="1" thickBot="1" x14ac:dyDescent="0.35">
      <c r="A25" s="9" t="s">
        <v>12</v>
      </c>
      <c r="B25" s="601" t="s">
        <v>29</v>
      </c>
      <c r="C25" s="601"/>
      <c r="D25" s="601"/>
      <c r="E25" s="601"/>
      <c r="F25" s="601"/>
      <c r="G25" s="9" t="s">
        <v>14</v>
      </c>
      <c r="H25" s="602" t="s">
        <v>67</v>
      </c>
      <c r="I25" s="602"/>
      <c r="J25" s="602"/>
      <c r="K25" s="602"/>
      <c r="L25" s="602"/>
      <c r="M25" s="79"/>
      <c r="N25" s="79"/>
      <c r="O25" s="79"/>
      <c r="Q25" s="9" t="s">
        <v>25</v>
      </c>
      <c r="T25" s="15"/>
      <c r="V25" s="6"/>
      <c r="W25" s="600"/>
    </row>
    <row r="26" spans="1:23" s="1" customFormat="1" ht="18.75" customHeight="1" x14ac:dyDescent="0.3">
      <c r="A26" s="6" t="s">
        <v>13</v>
      </c>
      <c r="B26" s="14"/>
      <c r="C26" s="14"/>
      <c r="D26" s="14"/>
      <c r="E26" s="14"/>
      <c r="F26" s="14"/>
      <c r="G26" s="14"/>
      <c r="H26" s="602"/>
      <c r="I26" s="602"/>
      <c r="J26" s="602"/>
      <c r="K26" s="602"/>
      <c r="L26" s="602"/>
      <c r="M26" s="79"/>
      <c r="N26" s="79"/>
      <c r="O26" s="79"/>
      <c r="T26" s="15"/>
      <c r="W26" s="600"/>
    </row>
    <row r="27" spans="1:23" s="1" customFormat="1" ht="15" customHeight="1" x14ac:dyDescent="0.3">
      <c r="A27" s="6"/>
      <c r="B27" s="7" t="s">
        <v>15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8"/>
      <c r="O27" s="8"/>
      <c r="P27" s="8"/>
      <c r="S27" s="7" t="s">
        <v>22</v>
      </c>
      <c r="W27" s="600"/>
    </row>
    <row r="28" spans="1:23" s="1" customFormat="1" ht="16.5" customHeight="1" x14ac:dyDescent="0.3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S28" s="6" t="s">
        <v>23</v>
      </c>
      <c r="W28" s="600"/>
    </row>
    <row r="29" spans="1:23" s="1" customFormat="1" ht="15" customHeight="1" x14ac:dyDescent="0.3">
      <c r="A29" s="596" t="s">
        <v>41</v>
      </c>
      <c r="B29" s="596"/>
      <c r="C29" s="30"/>
      <c r="D29" s="30"/>
      <c r="E29" s="55"/>
      <c r="F29" s="7"/>
      <c r="G29" s="55"/>
      <c r="H29" s="55"/>
      <c r="I29" s="55"/>
      <c r="J29" s="13"/>
      <c r="L29" s="13"/>
      <c r="P29" s="7"/>
      <c r="Q29" s="7"/>
      <c r="R29" s="7"/>
      <c r="S29" s="7"/>
      <c r="V29" s="7"/>
      <c r="W29" s="600"/>
    </row>
    <row r="30" spans="1:23" s="1" customFormat="1" ht="15" customHeight="1" x14ac:dyDescent="0.3">
      <c r="A30" s="598" t="s">
        <v>42</v>
      </c>
      <c r="B30" s="598"/>
      <c r="C30" s="76"/>
      <c r="D30" s="76"/>
      <c r="E30" s="31" t="s">
        <v>16</v>
      </c>
      <c r="F30" s="31"/>
      <c r="G30" s="597" t="s">
        <v>20</v>
      </c>
      <c r="H30" s="597"/>
      <c r="I30" s="597"/>
      <c r="J30" s="597"/>
      <c r="L30" s="31" t="s">
        <v>16</v>
      </c>
      <c r="M30" s="31"/>
      <c r="N30" s="31"/>
      <c r="O30" s="31"/>
      <c r="P30" s="7"/>
      <c r="Q30" s="7"/>
      <c r="R30" s="7"/>
      <c r="V30" s="6"/>
      <c r="W30" s="4"/>
    </row>
    <row r="31" spans="1:23" s="1" customFormat="1" ht="15" customHeight="1" x14ac:dyDescent="0.3">
      <c r="A31" s="598" t="s">
        <v>30</v>
      </c>
      <c r="B31" s="598"/>
      <c r="C31" s="76"/>
      <c r="D31" s="76"/>
      <c r="E31" s="16"/>
      <c r="F31" s="7"/>
      <c r="G31" s="597" t="s">
        <v>21</v>
      </c>
      <c r="H31" s="597"/>
      <c r="I31" s="597"/>
      <c r="J31" s="597"/>
      <c r="P31" s="14"/>
      <c r="Q31" s="14"/>
      <c r="R31" s="14"/>
      <c r="S31" s="14"/>
      <c r="T31" s="7"/>
      <c r="U31" s="6"/>
      <c r="V31" s="6"/>
    </row>
    <row r="32" spans="1:23" x14ac:dyDescent="0.3">
      <c r="B32" s="5"/>
      <c r="C32" s="5"/>
      <c r="D32" s="5"/>
    </row>
  </sheetData>
  <mergeCells count="45">
    <mergeCell ref="A30:B30"/>
    <mergeCell ref="G30:J30"/>
    <mergeCell ref="A31:B31"/>
    <mergeCell ref="G31:J31"/>
    <mergeCell ref="A23:B23"/>
    <mergeCell ref="G23:J23"/>
    <mergeCell ref="Q23:S23"/>
    <mergeCell ref="W24:W29"/>
    <mergeCell ref="B25:F25"/>
    <mergeCell ref="H25:L26"/>
    <mergeCell ref="A29:B29"/>
    <mergeCell ref="R19:U19"/>
    <mergeCell ref="A21:B21"/>
    <mergeCell ref="G21:J21"/>
    <mergeCell ref="Q21:S21"/>
    <mergeCell ref="A22:B22"/>
    <mergeCell ref="G22:J22"/>
    <mergeCell ref="Q22:S22"/>
    <mergeCell ref="L13:L14"/>
    <mergeCell ref="T15:U15"/>
    <mergeCell ref="T16:U16"/>
    <mergeCell ref="T17:U17"/>
    <mergeCell ref="Q13:Q14"/>
    <mergeCell ref="S13:S14"/>
    <mergeCell ref="G13:G14"/>
    <mergeCell ref="H13:H14"/>
    <mergeCell ref="I13:I14"/>
    <mergeCell ref="J13:J14"/>
    <mergeCell ref="K13:K14"/>
    <mergeCell ref="F12:F14"/>
    <mergeCell ref="S1:V1"/>
    <mergeCell ref="A2:U2"/>
    <mergeCell ref="A3:U3"/>
    <mergeCell ref="A4:U4"/>
    <mergeCell ref="A5:U5"/>
    <mergeCell ref="A6:U6"/>
    <mergeCell ref="A12:A14"/>
    <mergeCell ref="B12:B14"/>
    <mergeCell ref="C12:C14"/>
    <mergeCell ref="D12:D14"/>
    <mergeCell ref="E12:E14"/>
    <mergeCell ref="G12:K12"/>
    <mergeCell ref="L12:S12"/>
    <mergeCell ref="T12:U14"/>
    <mergeCell ref="V12:V14"/>
  </mergeCells>
  <printOptions horizontalCentered="1"/>
  <pageMargins left="1.1811023622047245" right="0.23622047244094491" top="0.51" bottom="0.35433070866141736" header="0.24" footer="0.31496062992125984"/>
  <pageSetup paperSize="5" scale="65" fitToHeight="0" orientation="landscape" r:id="rId1"/>
  <headerFooter>
    <oddHeader>&amp;RPayroll No. : ________________ 
Sheet &amp;P of &amp;N  Sheets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9" workbookViewId="0">
      <selection activeCell="J45" activeCellId="2" sqref="J39 L45:L46 J45:J46"/>
    </sheetView>
  </sheetViews>
  <sheetFormatPr defaultColWidth="9" defaultRowHeight="15.6" x14ac:dyDescent="0.3"/>
  <cols>
    <col min="1" max="1" width="9" style="288"/>
    <col min="2" max="2" width="14.69921875" style="288" customWidth="1"/>
    <col min="3" max="3" width="9" style="288" hidden="1" customWidth="1"/>
    <col min="4" max="4" width="0" style="288" hidden="1" customWidth="1"/>
    <col min="5" max="5" width="13.5" style="403" customWidth="1"/>
    <col min="6" max="6" width="13.5" style="403" hidden="1" customWidth="1"/>
    <col min="7" max="7" width="15" style="403" customWidth="1"/>
    <col min="8" max="8" width="9" style="288" hidden="1" customWidth="1"/>
    <col min="9" max="10" width="5.69921875" style="288" customWidth="1"/>
    <col min="11" max="16384" width="9" style="288"/>
  </cols>
  <sheetData>
    <row r="1" spans="1:10" x14ac:dyDescent="0.3">
      <c r="A1" s="288" t="s">
        <v>55</v>
      </c>
      <c r="B1" s="291" cm="1">
        <f t="array" ref="B1:C1">CADO!$T$35:$U$35</f>
        <v>679117</v>
      </c>
      <c r="C1" s="288">
        <v>0</v>
      </c>
      <c r="E1" s="402"/>
      <c r="I1" s="288">
        <f>CADO!C35</f>
        <v>11</v>
      </c>
      <c r="J1" s="288">
        <f>CADO!D35</f>
        <v>8</v>
      </c>
    </row>
    <row r="2" spans="1:10" x14ac:dyDescent="0.3">
      <c r="A2" s="288" t="s">
        <v>49</v>
      </c>
      <c r="B2" s="291" cm="1">
        <f t="array" ref="B2:C2">CAGRO!$T$41:$U$41</f>
        <v>808651</v>
      </c>
      <c r="C2" s="288">
        <v>0</v>
      </c>
      <c r="E2" s="402"/>
      <c r="I2" s="288">
        <f>CAGRO!C41</f>
        <v>12</v>
      </c>
      <c r="J2" s="288">
        <f>CAGRO!D41</f>
        <v>13</v>
      </c>
    </row>
    <row r="3" spans="1:10" x14ac:dyDescent="0.3">
      <c r="A3" s="288" t="s">
        <v>57</v>
      </c>
      <c r="B3" s="291" cm="1">
        <f t="array" ref="B3:C3">CAO!$T$36:$U$36</f>
        <v>645481</v>
      </c>
      <c r="C3" s="288">
        <v>0</v>
      </c>
      <c r="E3" s="402"/>
      <c r="I3" s="288">
        <f>CAO!C36</f>
        <v>7</v>
      </c>
      <c r="J3" s="288">
        <f>CAO!D36</f>
        <v>13</v>
      </c>
    </row>
    <row r="4" spans="1:10" x14ac:dyDescent="0.3">
      <c r="A4" s="288" t="s">
        <v>69</v>
      </c>
      <c r="B4" s="291" cm="1">
        <f t="array" ref="B4:C4">CASSO!$T$34:$U$34</f>
        <v>660546</v>
      </c>
      <c r="C4" s="288">
        <v>0</v>
      </c>
      <c r="E4" s="402"/>
      <c r="I4" s="288">
        <f>CASSO!C34</f>
        <v>5</v>
      </c>
      <c r="J4" s="288">
        <f>CASSO!D34</f>
        <v>13</v>
      </c>
    </row>
    <row r="5" spans="1:10" x14ac:dyDescent="0.3">
      <c r="A5" s="288" t="s">
        <v>47</v>
      </c>
      <c r="B5" s="291" cm="1">
        <f t="array" ref="B5:C5">CBO!$T$33:$U$33</f>
        <v>564005</v>
      </c>
      <c r="C5" s="288">
        <v>0</v>
      </c>
      <c r="I5" s="288">
        <f>CBO!C33</f>
        <v>7</v>
      </c>
      <c r="J5" s="288">
        <f>CBO!D33</f>
        <v>10</v>
      </c>
    </row>
    <row r="6" spans="1:10" x14ac:dyDescent="0.3">
      <c r="A6" s="288" t="s">
        <v>51</v>
      </c>
      <c r="B6" s="291" cm="1">
        <f t="array" ref="B6:C6">CCR!$T$32:$U$32</f>
        <v>547969</v>
      </c>
      <c r="C6" s="288">
        <v>0</v>
      </c>
      <c r="E6" s="402"/>
      <c r="I6" s="288">
        <f>CCR!C32</f>
        <v>2</v>
      </c>
      <c r="J6" s="288">
        <f>CCR!D32</f>
        <v>13</v>
      </c>
    </row>
    <row r="7" spans="1:10" x14ac:dyDescent="0.3">
      <c r="A7" s="288" t="s">
        <v>54</v>
      </c>
      <c r="B7" s="291" cm="1">
        <f t="array" ref="B7:C7">CEO!$T$46:$U$46</f>
        <v>972029</v>
      </c>
      <c r="C7" s="288">
        <v>0</v>
      </c>
      <c r="E7" s="402"/>
      <c r="I7" s="288">
        <f>CEO!C46</f>
        <v>18</v>
      </c>
      <c r="J7" s="288">
        <f>CEO!D46</f>
        <v>12</v>
      </c>
    </row>
    <row r="8" spans="1:10" x14ac:dyDescent="0.3">
      <c r="A8" s="288" t="s">
        <v>60</v>
      </c>
      <c r="B8" s="291" cm="1">
        <f t="array" ref="B8:C8">CENRO!$T$48:$U$48</f>
        <v>821340</v>
      </c>
      <c r="C8" s="288">
        <v>0</v>
      </c>
      <c r="I8" s="288">
        <f>CENRO!C48</f>
        <v>26</v>
      </c>
      <c r="J8" s="288">
        <f>CENRO!D48</f>
        <v>5</v>
      </c>
    </row>
    <row r="9" spans="1:10" x14ac:dyDescent="0.3">
      <c r="A9" s="288" t="s">
        <v>53</v>
      </c>
      <c r="B9" s="291" cm="1">
        <f t="array" ref="B9:C9">GSO!$T$74:$U$74</f>
        <v>1394731</v>
      </c>
      <c r="C9" s="288">
        <v>0</v>
      </c>
      <c r="E9" s="402"/>
      <c r="I9" s="288">
        <f>GSO!C74</f>
        <v>42</v>
      </c>
      <c r="J9" s="288">
        <f>GSO!D74</f>
        <v>16</v>
      </c>
    </row>
    <row r="10" spans="1:10" x14ac:dyDescent="0.3">
      <c r="A10" s="288" t="s">
        <v>46</v>
      </c>
      <c r="B10" s="291" cm="1">
        <f t="array" ref="B10:C10">CHO!$T$76:$U$76</f>
        <v>2244861</v>
      </c>
      <c r="C10" s="288">
        <v>0</v>
      </c>
      <c r="E10" s="402"/>
      <c r="I10" s="288">
        <f>CHO!C76</f>
        <v>7</v>
      </c>
      <c r="J10" s="288">
        <f>CHO!D76</f>
        <v>53</v>
      </c>
    </row>
    <row r="11" spans="1:10" x14ac:dyDescent="0.3">
      <c r="A11" s="288" t="s">
        <v>50</v>
      </c>
      <c r="B11" s="291" cm="1">
        <f t="array" ref="B11:C11">CHRMO!$T$31:$U$31</f>
        <v>475624</v>
      </c>
      <c r="C11" s="288">
        <v>0</v>
      </c>
      <c r="I11" s="288">
        <f>CHRMO!C31</f>
        <v>2</v>
      </c>
      <c r="J11" s="288">
        <f>CHRMO!D31</f>
        <v>13</v>
      </c>
    </row>
    <row r="12" spans="1:10" x14ac:dyDescent="0.3">
      <c r="A12" s="288" t="s">
        <v>48</v>
      </c>
      <c r="B12" s="291" cm="1">
        <f t="array" ref="B12:C12">CLO!$T$28:$U$28</f>
        <v>452818</v>
      </c>
      <c r="C12" s="288">
        <v>0</v>
      </c>
      <c r="E12" s="402"/>
      <c r="G12" s="402"/>
      <c r="I12" s="288">
        <f>CLO!C28</f>
        <v>3</v>
      </c>
      <c r="J12" s="288">
        <f>CLO!D28</f>
        <v>8</v>
      </c>
    </row>
    <row r="13" spans="1:10" x14ac:dyDescent="0.3">
      <c r="A13" s="288" t="s">
        <v>52</v>
      </c>
      <c r="B13" s="291" cm="1">
        <f t="array" ref="B13:C13">CTO!$T$50:$U$50</f>
        <v>968735</v>
      </c>
      <c r="C13" s="288">
        <v>0</v>
      </c>
      <c r="I13" s="288">
        <f>CTO!C50</f>
        <v>13</v>
      </c>
      <c r="J13" s="288">
        <f>CTO!D50</f>
        <v>20</v>
      </c>
    </row>
    <row r="14" spans="1:10" x14ac:dyDescent="0.3">
      <c r="A14" s="288" t="s">
        <v>58</v>
      </c>
      <c r="B14" s="291" cm="1">
        <f t="array" ref="B14:C14">CSWDO!$T$40:$U$40</f>
        <v>756894</v>
      </c>
      <c r="C14" s="288">
        <v>0</v>
      </c>
      <c r="I14" s="288">
        <f>CSWDO!C40</f>
        <v>7</v>
      </c>
      <c r="J14" s="288">
        <f>CSWDO!D40</f>
        <v>17</v>
      </c>
    </row>
    <row r="15" spans="1:10" x14ac:dyDescent="0.3">
      <c r="A15" s="288" t="s">
        <v>899</v>
      </c>
      <c r="B15" s="291" cm="1">
        <f t="array" ref="B15:C15">'CMO Co-t'!$T$39:$U$39</f>
        <v>662159</v>
      </c>
      <c r="C15" s="288">
        <v>0</v>
      </c>
      <c r="I15" s="288">
        <f>'CMO Co-t'!C39</f>
        <v>14</v>
      </c>
      <c r="J15" s="288">
        <f>'CMO Co-t'!D39</f>
        <v>9</v>
      </c>
    </row>
    <row r="16" spans="1:10" x14ac:dyDescent="0.3">
      <c r="A16" s="288" t="s">
        <v>898</v>
      </c>
      <c r="B16" s="291" cm="1">
        <f t="array" ref="B16:C16">'CMO P'!$T$60:$U$60</f>
        <v>1261804</v>
      </c>
      <c r="C16" s="288">
        <v>0</v>
      </c>
      <c r="E16" s="402"/>
      <c r="I16" s="288">
        <f>'CMO P'!C60</f>
        <v>25</v>
      </c>
      <c r="J16" s="288">
        <f>'CMO P'!D60</f>
        <v>19</v>
      </c>
    </row>
    <row r="17" spans="1:10" x14ac:dyDescent="0.3">
      <c r="A17" s="288" t="s">
        <v>61</v>
      </c>
      <c r="B17" s="291" cm="1">
        <f t="array" ref="B17:C17">CPDO!$T$40:$U$40</f>
        <v>848966</v>
      </c>
      <c r="C17" s="288">
        <v>0</v>
      </c>
      <c r="E17" s="402"/>
      <c r="I17" s="288">
        <f>CPDO!C40</f>
        <v>9</v>
      </c>
      <c r="J17" s="288">
        <f>CPDO!D40</f>
        <v>15</v>
      </c>
    </row>
    <row r="20" spans="1:10" x14ac:dyDescent="0.3">
      <c r="B20" s="291">
        <f>SUM(B1:B17)</f>
        <v>14765730</v>
      </c>
      <c r="E20" s="402"/>
      <c r="I20" s="404">
        <f>SUM(I1:I17)</f>
        <v>210</v>
      </c>
      <c r="J20" s="404">
        <f t="shared" ref="J20" si="0">SUM(J1:J17)</f>
        <v>257</v>
      </c>
    </row>
    <row r="23" spans="1:10" x14ac:dyDescent="0.3">
      <c r="A23" s="288" t="s">
        <v>35</v>
      </c>
      <c r="B23" s="292">
        <f>B20+E20</f>
        <v>14765730</v>
      </c>
    </row>
    <row r="27" spans="1:10" x14ac:dyDescent="0.3">
      <c r="B27" s="289"/>
    </row>
    <row r="28" spans="1:10" x14ac:dyDescent="0.3">
      <c r="A28" s="288" t="s">
        <v>923</v>
      </c>
      <c r="B28" s="289" cm="1">
        <f t="array" ref="B28:C28">'SPO ELE OTC'!T20:U20</f>
        <v>396110</v>
      </c>
      <c r="C28" s="288">
        <v>0</v>
      </c>
      <c r="I28" s="288">
        <f>'SPO ELE OTC'!C20</f>
        <v>3</v>
      </c>
      <c r="J28" s="288">
        <f>'SPO ELE OTC'!D20</f>
        <v>0</v>
      </c>
    </row>
    <row r="29" spans="1:10" x14ac:dyDescent="0.3">
      <c r="A29" s="288" t="s">
        <v>922</v>
      </c>
      <c r="B29" s="289" cm="1">
        <f t="array" ref="B29:C29">'CMO OTC'!T17:U17</f>
        <v>174853</v>
      </c>
      <c r="C29" s="288">
        <v>0</v>
      </c>
      <c r="I29" s="288">
        <f>'CMO OTC'!C17</f>
        <v>1</v>
      </c>
      <c r="J29" s="288">
        <f>'CMO OTC'!D17</f>
        <v>0</v>
      </c>
    </row>
    <row r="30" spans="1:10" x14ac:dyDescent="0.3">
      <c r="A30" s="288" t="s">
        <v>921</v>
      </c>
      <c r="B30" s="289" cm="1">
        <f t="array" ref="B30:C30">'CEEMDO CEM'!T23:U23</f>
        <v>148215</v>
      </c>
      <c r="C30" s="288">
        <v>0</v>
      </c>
      <c r="I30" s="288">
        <f>'CEEMDO CEM'!C23</f>
        <v>5</v>
      </c>
      <c r="J30" s="288">
        <f>'CEEMDO CEM'!D23</f>
        <v>2</v>
      </c>
    </row>
    <row r="31" spans="1:10" x14ac:dyDescent="0.3">
      <c r="A31" s="288" t="s">
        <v>920</v>
      </c>
      <c r="B31" s="289" cm="1">
        <f t="array" ref="B31:C31">'CEEMDO SLA'!T22:U22</f>
        <v>123357</v>
      </c>
      <c r="C31" s="288">
        <v>0</v>
      </c>
      <c r="I31" s="288">
        <f>'CEEMDO SLA'!C22</f>
        <v>5</v>
      </c>
      <c r="J31" s="288">
        <f>'CEEMDO SLA'!D22</f>
        <v>1</v>
      </c>
    </row>
    <row r="32" spans="1:10" x14ac:dyDescent="0.3">
      <c r="A32" s="288" t="s">
        <v>919</v>
      </c>
      <c r="B32" s="289" cm="1">
        <f t="array" ref="B32:C32">'CEEMDO TER'!T42:U42</f>
        <v>578582</v>
      </c>
      <c r="C32" s="288">
        <v>0</v>
      </c>
      <c r="I32" s="288">
        <f>'CEEMDO TER'!C42</f>
        <v>10</v>
      </c>
      <c r="J32" s="288">
        <f>'CEEMDO TER'!D42</f>
        <v>16</v>
      </c>
    </row>
    <row r="33" spans="1:12" x14ac:dyDescent="0.3">
      <c r="A33" s="288" t="s">
        <v>918</v>
      </c>
      <c r="B33" s="289" cm="1">
        <f t="array" ref="B33:C33">'CEEMDO MKT'!T39:U39</f>
        <v>633639</v>
      </c>
      <c r="C33" s="288">
        <v>0</v>
      </c>
      <c r="I33" s="288">
        <f>'CEEMDO MKT'!C39</f>
        <v>17</v>
      </c>
      <c r="J33" s="288">
        <f>'CEEMDO MKT'!D39</f>
        <v>6</v>
      </c>
    </row>
    <row r="34" spans="1:12" x14ac:dyDescent="0.3">
      <c r="A34" s="288" t="s">
        <v>917</v>
      </c>
      <c r="B34" s="289" cm="1">
        <f t="array" ref="B34:C34">'SPO P'!T50:U50</f>
        <v>1055898</v>
      </c>
      <c r="C34" s="288">
        <v>0</v>
      </c>
      <c r="I34" s="288">
        <f>'SPO P'!C50</f>
        <v>13</v>
      </c>
      <c r="J34" s="288">
        <f>'SPO P'!D50</f>
        <v>21</v>
      </c>
    </row>
    <row r="35" spans="1:12" x14ac:dyDescent="0.3">
      <c r="A35" s="288" t="s">
        <v>916</v>
      </c>
      <c r="B35" s="289" cm="1">
        <f t="array" ref="B35:C35">'SPO CO-T'!T34:U34</f>
        <v>526102</v>
      </c>
      <c r="C35" s="288">
        <v>0</v>
      </c>
      <c r="I35" s="288">
        <f>'SPO CO-T'!C34</f>
        <v>9</v>
      </c>
      <c r="J35" s="288">
        <f>'SPO CO-T'!D34</f>
        <v>9</v>
      </c>
    </row>
    <row r="36" spans="1:12" x14ac:dyDescent="0.3">
      <c r="A36" s="288" t="s">
        <v>915</v>
      </c>
      <c r="B36" s="289" cm="1">
        <f t="array" ref="B36:C36">'SPO ELE ATM'!T26:U26</f>
        <v>968986</v>
      </c>
      <c r="C36" s="288">
        <v>0</v>
      </c>
      <c r="I36" s="288">
        <f>'SPO ELE ATM'!C26</f>
        <v>8</v>
      </c>
      <c r="J36" s="288">
        <f>'SPO ELE ATM'!D26</f>
        <v>2</v>
      </c>
    </row>
    <row r="39" spans="1:12" x14ac:dyDescent="0.3">
      <c r="I39" s="404">
        <f>SUM(I20:I36)</f>
        <v>281</v>
      </c>
      <c r="J39" s="404">
        <f t="shared" ref="J39" si="1">SUM(J20:J36)</f>
        <v>314</v>
      </c>
    </row>
    <row r="44" spans="1:12" x14ac:dyDescent="0.3">
      <c r="B44" s="288" t="s">
        <v>1016</v>
      </c>
      <c r="E44" s="403" t="s">
        <v>59</v>
      </c>
      <c r="I44" s="288" t="s">
        <v>1016</v>
      </c>
      <c r="K44" s="288" t="s">
        <v>59</v>
      </c>
    </row>
    <row r="45" spans="1:12" x14ac:dyDescent="0.3">
      <c r="A45" s="288" t="s">
        <v>1008</v>
      </c>
      <c r="B45" s="289">
        <f>SEPARATED!Q113+SEPARATED!Q82+SEPARATED!Q49+SEPARATED!Q17</f>
        <v>194075.95</v>
      </c>
      <c r="E45" s="402">
        <f>SEPARATED!Q153</f>
        <v>398733.8</v>
      </c>
      <c r="I45" s="288">
        <f>SEPARATED!C15+SEPARATED!C47+SEPARATED!C82+SEPARATED!C113</f>
        <v>0</v>
      </c>
      <c r="J45" s="288">
        <f>SEPARATED!D15+SEPARATED!D47+SEPARATED!D82+SEPARATED!D113</f>
        <v>6</v>
      </c>
      <c r="K45" s="288">
        <f>SEPARATED!C153</f>
        <v>9</v>
      </c>
      <c r="L45" s="288">
        <f>SEPARATED!D153</f>
        <v>1</v>
      </c>
    </row>
    <row r="46" spans="1:12" x14ac:dyDescent="0.3">
      <c r="A46" s="288" t="s">
        <v>1002</v>
      </c>
      <c r="B46" s="289">
        <f>'less than 4 months'!Q19</f>
        <v>6000</v>
      </c>
      <c r="E46" s="402">
        <f>'less than 4 months'!Q51</f>
        <v>1500</v>
      </c>
      <c r="I46" s="288">
        <v>3</v>
      </c>
      <c r="J46" s="288">
        <f>'less than 4 months'!D51+'less than 4 months'!D19</f>
        <v>0</v>
      </c>
      <c r="K46" s="288">
        <v>1</v>
      </c>
      <c r="L46" s="28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34" workbookViewId="0">
      <selection activeCell="A55" sqref="A55"/>
    </sheetView>
  </sheetViews>
  <sheetFormatPr defaultColWidth="9" defaultRowHeight="15.6" x14ac:dyDescent="0.3"/>
  <cols>
    <col min="1" max="1" width="33.69921875" style="445" customWidth="1"/>
    <col min="2" max="2" width="15.3984375" style="445" customWidth="1"/>
    <col min="3" max="3" width="20.8984375" style="445" customWidth="1"/>
    <col min="4" max="16384" width="9" style="445"/>
  </cols>
  <sheetData>
    <row r="1" spans="1:3" ht="31.5" customHeight="1" x14ac:dyDescent="0.3">
      <c r="A1" s="443" t="s">
        <v>982</v>
      </c>
      <c r="B1" s="443"/>
      <c r="C1" s="443" t="s">
        <v>983</v>
      </c>
    </row>
    <row r="2" spans="1:3" ht="20.25" customHeight="1" x14ac:dyDescent="0.3">
      <c r="A2" s="448" t="s">
        <v>944</v>
      </c>
      <c r="B2" s="449" t="s">
        <v>54</v>
      </c>
      <c r="C2" s="449"/>
    </row>
    <row r="3" spans="1:3" ht="20.25" customHeight="1" x14ac:dyDescent="0.3">
      <c r="A3" s="448" t="s">
        <v>946</v>
      </c>
      <c r="B3" s="449" t="s">
        <v>54</v>
      </c>
      <c r="C3" s="449"/>
    </row>
    <row r="4" spans="1:3" ht="20.25" customHeight="1" x14ac:dyDescent="0.3">
      <c r="A4" s="448" t="s">
        <v>948</v>
      </c>
      <c r="B4" s="449" t="s">
        <v>54</v>
      </c>
      <c r="C4" s="449"/>
    </row>
    <row r="5" spans="1:3" ht="20.25" customHeight="1" x14ac:dyDescent="0.3">
      <c r="A5" s="450" t="s">
        <v>966</v>
      </c>
      <c r="B5" s="449" t="s">
        <v>59</v>
      </c>
      <c r="C5" s="449"/>
    </row>
    <row r="6" spans="1:3" ht="20.25" customHeight="1" x14ac:dyDescent="0.3">
      <c r="A6" s="450" t="s">
        <v>967</v>
      </c>
      <c r="B6" s="449" t="s">
        <v>59</v>
      </c>
      <c r="C6" s="449"/>
    </row>
    <row r="7" spans="1:3" ht="20.25" customHeight="1" x14ac:dyDescent="0.3">
      <c r="A7" s="450" t="s">
        <v>968</v>
      </c>
      <c r="B7" s="449" t="s">
        <v>59</v>
      </c>
      <c r="C7" s="449"/>
    </row>
    <row r="8" spans="1:3" ht="20.25" customHeight="1" x14ac:dyDescent="0.3">
      <c r="A8" s="450" t="s">
        <v>969</v>
      </c>
      <c r="B8" s="449" t="s">
        <v>59</v>
      </c>
      <c r="C8" s="449"/>
    </row>
    <row r="9" spans="1:3" ht="20.25" customHeight="1" x14ac:dyDescent="0.3">
      <c r="A9" s="450" t="s">
        <v>970</v>
      </c>
      <c r="B9" s="449" t="s">
        <v>59</v>
      </c>
      <c r="C9" s="449"/>
    </row>
    <row r="10" spans="1:3" ht="20.25" customHeight="1" x14ac:dyDescent="0.3">
      <c r="A10" s="450" t="s">
        <v>971</v>
      </c>
      <c r="B10" s="449" t="s">
        <v>59</v>
      </c>
      <c r="C10" s="449"/>
    </row>
    <row r="11" spans="1:3" ht="20.25" customHeight="1" x14ac:dyDescent="0.3">
      <c r="A11" s="450" t="s">
        <v>972</v>
      </c>
      <c r="B11" s="449" t="s">
        <v>59</v>
      </c>
      <c r="C11" s="449"/>
    </row>
    <row r="12" spans="1:3" ht="20.25" customHeight="1" x14ac:dyDescent="0.3">
      <c r="A12" s="450" t="s">
        <v>973</v>
      </c>
      <c r="B12" s="449" t="s">
        <v>59</v>
      </c>
      <c r="C12" s="449"/>
    </row>
    <row r="13" spans="1:3" ht="20.25" customHeight="1" x14ac:dyDescent="0.3">
      <c r="A13" s="450" t="s">
        <v>974</v>
      </c>
      <c r="B13" s="449" t="s">
        <v>59</v>
      </c>
      <c r="C13" s="449"/>
    </row>
    <row r="14" spans="1:3" ht="20.25" customHeight="1" x14ac:dyDescent="0.3">
      <c r="A14" s="450" t="s">
        <v>975</v>
      </c>
      <c r="B14" s="449" t="s">
        <v>59</v>
      </c>
      <c r="C14" s="449"/>
    </row>
    <row r="15" spans="1:3" ht="20.25" customHeight="1" x14ac:dyDescent="0.3">
      <c r="A15" s="450" t="s">
        <v>976</v>
      </c>
      <c r="B15" s="449" t="s">
        <v>59</v>
      </c>
      <c r="C15" s="449"/>
    </row>
    <row r="16" spans="1:3" ht="20.25" customHeight="1" x14ac:dyDescent="0.3">
      <c r="A16" s="450" t="s">
        <v>977</v>
      </c>
      <c r="B16" s="449" t="s">
        <v>59</v>
      </c>
      <c r="C16" s="449"/>
    </row>
    <row r="17" spans="1:3" ht="20.25" customHeight="1" x14ac:dyDescent="0.3">
      <c r="A17" s="450" t="s">
        <v>978</v>
      </c>
      <c r="B17" s="449" t="s">
        <v>59</v>
      </c>
      <c r="C17" s="449"/>
    </row>
    <row r="18" spans="1:3" ht="20.25" customHeight="1" x14ac:dyDescent="0.3">
      <c r="A18" s="450" t="s">
        <v>963</v>
      </c>
      <c r="B18" s="449" t="s">
        <v>59</v>
      </c>
      <c r="C18" s="449"/>
    </row>
    <row r="19" spans="1:3" ht="31.5" customHeight="1" x14ac:dyDescent="0.3">
      <c r="A19" s="451" t="s">
        <v>984</v>
      </c>
      <c r="B19" s="443"/>
      <c r="C19" s="443" t="s">
        <v>985</v>
      </c>
    </row>
    <row r="20" spans="1:3" ht="20.25" customHeight="1" x14ac:dyDescent="0.3">
      <c r="A20" s="452" t="s">
        <v>131</v>
      </c>
      <c r="B20" s="449" t="s">
        <v>57</v>
      </c>
      <c r="C20" s="446"/>
    </row>
    <row r="21" spans="1:3" ht="20.25" customHeight="1" x14ac:dyDescent="0.3">
      <c r="A21" s="452" t="s">
        <v>927</v>
      </c>
      <c r="B21" s="449" t="s">
        <v>57</v>
      </c>
      <c r="C21" s="446"/>
    </row>
    <row r="22" spans="1:3" ht="20.25" customHeight="1" x14ac:dyDescent="0.3">
      <c r="A22" s="452" t="s">
        <v>77</v>
      </c>
      <c r="B22" s="449" t="s">
        <v>55</v>
      </c>
      <c r="C22" s="446"/>
    </row>
    <row r="23" spans="1:3" ht="20.25" customHeight="1" x14ac:dyDescent="0.3">
      <c r="A23" s="452" t="s">
        <v>981</v>
      </c>
      <c r="B23" s="449" t="s">
        <v>55</v>
      </c>
      <c r="C23" s="446"/>
    </row>
    <row r="24" spans="1:3" ht="20.25" customHeight="1" x14ac:dyDescent="0.3">
      <c r="A24" s="452" t="s">
        <v>322</v>
      </c>
      <c r="B24" s="449" t="s">
        <v>46</v>
      </c>
      <c r="C24" s="446"/>
    </row>
    <row r="25" spans="1:3" ht="20.25" customHeight="1" x14ac:dyDescent="0.3">
      <c r="A25" s="452" t="s">
        <v>323</v>
      </c>
      <c r="B25" s="449" t="s">
        <v>46</v>
      </c>
      <c r="C25" s="446"/>
    </row>
    <row r="26" spans="1:3" ht="20.25" customHeight="1" x14ac:dyDescent="0.3">
      <c r="A26" s="452" t="s">
        <v>331</v>
      </c>
      <c r="B26" s="449" t="s">
        <v>46</v>
      </c>
      <c r="C26" s="446"/>
    </row>
    <row r="27" spans="1:3" ht="20.25" customHeight="1" x14ac:dyDescent="0.3">
      <c r="A27" s="452" t="s">
        <v>348</v>
      </c>
      <c r="B27" s="449" t="s">
        <v>46</v>
      </c>
      <c r="C27" s="446"/>
    </row>
    <row r="28" spans="1:3" ht="20.25" customHeight="1" x14ac:dyDescent="0.3">
      <c r="A28" s="452" t="s">
        <v>223</v>
      </c>
      <c r="B28" s="449" t="s">
        <v>60</v>
      </c>
      <c r="C28" s="446"/>
    </row>
    <row r="29" spans="1:3" ht="20.25" customHeight="1" x14ac:dyDescent="0.3">
      <c r="A29" s="453" t="s">
        <v>541</v>
      </c>
      <c r="B29" s="449" t="s">
        <v>59</v>
      </c>
      <c r="C29" s="446"/>
    </row>
    <row r="30" spans="1:3" ht="20.25" customHeight="1" x14ac:dyDescent="0.3">
      <c r="A30" s="453" t="s">
        <v>543</v>
      </c>
      <c r="B30" s="449" t="s">
        <v>59</v>
      </c>
      <c r="C30" s="446"/>
    </row>
    <row r="31" spans="1:3" ht="20.25" customHeight="1" x14ac:dyDescent="0.3">
      <c r="A31" s="453" t="s">
        <v>544</v>
      </c>
      <c r="B31" s="449" t="s">
        <v>59</v>
      </c>
      <c r="C31" s="446"/>
    </row>
    <row r="32" spans="1:3" ht="20.25" customHeight="1" x14ac:dyDescent="0.3">
      <c r="A32" s="453" t="s">
        <v>546</v>
      </c>
      <c r="B32" s="449" t="s">
        <v>59</v>
      </c>
      <c r="C32" s="446"/>
    </row>
    <row r="33" spans="1:3" ht="20.25" customHeight="1" x14ac:dyDescent="0.3">
      <c r="A33" s="453" t="s">
        <v>547</v>
      </c>
      <c r="B33" s="449" t="s">
        <v>59</v>
      </c>
      <c r="C33" s="446"/>
    </row>
    <row r="34" spans="1:3" ht="20.25" customHeight="1" x14ac:dyDescent="0.3">
      <c r="A34" s="453" t="s">
        <v>548</v>
      </c>
      <c r="B34" s="449" t="s">
        <v>59</v>
      </c>
      <c r="C34" s="446"/>
    </row>
    <row r="35" spans="1:3" ht="20.25" customHeight="1" x14ac:dyDescent="0.3">
      <c r="A35" s="453" t="s">
        <v>552</v>
      </c>
      <c r="B35" s="449" t="s">
        <v>59</v>
      </c>
      <c r="C35" s="446"/>
    </row>
    <row r="36" spans="1:3" ht="20.25" customHeight="1" x14ac:dyDescent="0.3">
      <c r="A36" s="453" t="s">
        <v>553</v>
      </c>
      <c r="B36" s="449" t="s">
        <v>59</v>
      </c>
      <c r="C36" s="446"/>
    </row>
    <row r="37" spans="1:3" ht="20.25" customHeight="1" x14ac:dyDescent="0.3">
      <c r="A37" s="453" t="s">
        <v>554</v>
      </c>
      <c r="B37" s="449" t="s">
        <v>59</v>
      </c>
      <c r="C37" s="446"/>
    </row>
    <row r="38" spans="1:3" ht="20.25" customHeight="1" x14ac:dyDescent="0.3">
      <c r="A38" s="453" t="s">
        <v>556</v>
      </c>
      <c r="B38" s="449" t="s">
        <v>59</v>
      </c>
      <c r="C38" s="446"/>
    </row>
    <row r="39" spans="1:3" ht="20.25" customHeight="1" x14ac:dyDescent="0.3">
      <c r="A39" s="453" t="s">
        <v>557</v>
      </c>
      <c r="B39" s="449" t="s">
        <v>59</v>
      </c>
      <c r="C39" s="446"/>
    </row>
    <row r="40" spans="1:3" ht="20.25" customHeight="1" x14ac:dyDescent="0.3">
      <c r="A40" s="452" t="s">
        <v>569</v>
      </c>
      <c r="B40" s="449" t="s">
        <v>59</v>
      </c>
      <c r="C40" s="446"/>
    </row>
    <row r="41" spans="1:3" ht="20.25" customHeight="1" x14ac:dyDescent="0.3">
      <c r="A41" s="452" t="s">
        <v>526</v>
      </c>
      <c r="B41" s="449" t="s">
        <v>59</v>
      </c>
      <c r="C41" s="446"/>
    </row>
    <row r="42" spans="1:3" ht="20.25" customHeight="1" x14ac:dyDescent="0.3">
      <c r="A42" s="454" t="s">
        <v>532</v>
      </c>
      <c r="B42" s="449" t="s">
        <v>59</v>
      </c>
      <c r="C42" s="446"/>
    </row>
    <row r="43" spans="1:3" ht="20.25" customHeight="1" x14ac:dyDescent="0.3">
      <c r="A43" s="454" t="s">
        <v>527</v>
      </c>
      <c r="B43" s="449" t="s">
        <v>59</v>
      </c>
      <c r="C43" s="446"/>
    </row>
    <row r="44" spans="1:3" ht="20.25" customHeight="1" x14ac:dyDescent="0.3">
      <c r="A44" s="454" t="s">
        <v>538</v>
      </c>
      <c r="B44" s="449" t="s">
        <v>59</v>
      </c>
      <c r="C44" s="446"/>
    </row>
    <row r="45" spans="1:3" ht="20.25" customHeight="1" x14ac:dyDescent="0.3">
      <c r="A45" s="454" t="s">
        <v>539</v>
      </c>
      <c r="B45" s="449" t="s">
        <v>59</v>
      </c>
      <c r="C45" s="446"/>
    </row>
    <row r="46" spans="1:3" ht="20.25" customHeight="1" x14ac:dyDescent="0.3">
      <c r="A46" s="454" t="s">
        <v>529</v>
      </c>
      <c r="B46" s="449" t="s">
        <v>59</v>
      </c>
      <c r="C46" s="446"/>
    </row>
  </sheetData>
  <pageMargins left="1.34" right="0.7" top="0.27" bottom="0.46" header="0.3" footer="0.3"/>
  <pageSetup paperSize="5" fitToWidth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46</vt:i4>
      </vt:variant>
    </vt:vector>
  </HeadingPairs>
  <TitlesOfParts>
    <vt:vector size="76" baseType="lpstr">
      <vt:lpstr>CHRMO</vt:lpstr>
      <vt:lpstr>CAO</vt:lpstr>
      <vt:lpstr>CMO P</vt:lpstr>
      <vt:lpstr>CMO Co-t</vt:lpstr>
      <vt:lpstr>CADO</vt:lpstr>
      <vt:lpstr>GSO</vt:lpstr>
      <vt:lpstr>CHO</vt:lpstr>
      <vt:lpstr>CTO</vt:lpstr>
      <vt:lpstr>CENRO</vt:lpstr>
      <vt:lpstr>CAGRO</vt:lpstr>
      <vt:lpstr>CEO</vt:lpstr>
      <vt:lpstr>CPDO</vt:lpstr>
      <vt:lpstr>CSWDO</vt:lpstr>
      <vt:lpstr>CCR</vt:lpstr>
      <vt:lpstr>CASSO</vt:lpstr>
      <vt:lpstr>CBO</vt:lpstr>
      <vt:lpstr>CLO</vt:lpstr>
      <vt:lpstr>CEEMDO MKT</vt:lpstr>
      <vt:lpstr>CEEMDO TER</vt:lpstr>
      <vt:lpstr>CEEMDO CEM</vt:lpstr>
      <vt:lpstr>CEEMDO SLA</vt:lpstr>
      <vt:lpstr>SEPARATED</vt:lpstr>
      <vt:lpstr>less than 4 months</vt:lpstr>
      <vt:lpstr>SPO ELE ATM</vt:lpstr>
      <vt:lpstr>SPO CO-T</vt:lpstr>
      <vt:lpstr>SPO P</vt:lpstr>
      <vt:lpstr>SPO ELE OTC</vt:lpstr>
      <vt:lpstr>CMO OTC</vt:lpstr>
      <vt:lpstr>Sheet1</vt:lpstr>
      <vt:lpstr>Sheet2</vt:lpstr>
      <vt:lpstr>CADO!Print_Area</vt:lpstr>
      <vt:lpstr>CAGRO!Print_Area</vt:lpstr>
      <vt:lpstr>CAO!Print_Area</vt:lpstr>
      <vt:lpstr>CASSO!Print_Area</vt:lpstr>
      <vt:lpstr>CBO!Print_Area</vt:lpstr>
      <vt:lpstr>CCR!Print_Area</vt:lpstr>
      <vt:lpstr>'CEEMDO CEM'!Print_Area</vt:lpstr>
      <vt:lpstr>'CEEMDO MKT'!Print_Area</vt:lpstr>
      <vt:lpstr>'CEEMDO SLA'!Print_Area</vt:lpstr>
      <vt:lpstr>'CEEMDO TER'!Print_Area</vt:lpstr>
      <vt:lpstr>CENRO!Print_Area</vt:lpstr>
      <vt:lpstr>CEO!Print_Area</vt:lpstr>
      <vt:lpstr>CHO!Print_Area</vt:lpstr>
      <vt:lpstr>CHRMO!Print_Area</vt:lpstr>
      <vt:lpstr>CLO!Print_Area</vt:lpstr>
      <vt:lpstr>'CMO Co-t'!Print_Area</vt:lpstr>
      <vt:lpstr>'CMO OTC'!Print_Area</vt:lpstr>
      <vt:lpstr>'CMO P'!Print_Area</vt:lpstr>
      <vt:lpstr>CPDO!Print_Area</vt:lpstr>
      <vt:lpstr>CSWDO!Print_Area</vt:lpstr>
      <vt:lpstr>CTO!Print_Area</vt:lpstr>
      <vt:lpstr>GSO!Print_Area</vt:lpstr>
      <vt:lpstr>'less than 4 months'!Print_Area</vt:lpstr>
      <vt:lpstr>SEPARATED!Print_Area</vt:lpstr>
      <vt:lpstr>'SPO CO-T'!Print_Area</vt:lpstr>
      <vt:lpstr>'SPO ELE ATM'!Print_Area</vt:lpstr>
      <vt:lpstr>'SPO ELE OTC'!Print_Area</vt:lpstr>
      <vt:lpstr>'SPO P'!Print_Area</vt:lpstr>
      <vt:lpstr>CADO!Print_Titles</vt:lpstr>
      <vt:lpstr>CAGRO!Print_Titles</vt:lpstr>
      <vt:lpstr>CAO!Print_Titles</vt:lpstr>
      <vt:lpstr>CASSO!Print_Titles</vt:lpstr>
      <vt:lpstr>CCR!Print_Titles</vt:lpstr>
      <vt:lpstr>'CEEMDO MKT'!Print_Titles</vt:lpstr>
      <vt:lpstr>'CEEMDO TER'!Print_Titles</vt:lpstr>
      <vt:lpstr>CENRO!Print_Titles</vt:lpstr>
      <vt:lpstr>CEO!Print_Titles</vt:lpstr>
      <vt:lpstr>CHO!Print_Titles</vt:lpstr>
      <vt:lpstr>'CMO Co-t'!Print_Titles</vt:lpstr>
      <vt:lpstr>'CMO P'!Print_Titles</vt:lpstr>
      <vt:lpstr>CPDO!Print_Titles</vt:lpstr>
      <vt:lpstr>CSWDO!Print_Titles</vt:lpstr>
      <vt:lpstr>CTO!Print_Titles</vt:lpstr>
      <vt:lpstr>GSO!Print_Titles</vt:lpstr>
      <vt:lpstr>'SPO CO-T'!Print_Titles</vt:lpstr>
      <vt:lpstr>'SPO P'!Print_Titles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45 - General Payroll (GP)</dc:title>
  <dc:creator>Accountancy Office</dc:creator>
  <cp:lastModifiedBy>CADO03</cp:lastModifiedBy>
  <cp:lastPrinted>2022-11-17T08:21:42Z</cp:lastPrinted>
  <dcterms:created xsi:type="dcterms:W3CDTF">2002-04-17T21:54:39Z</dcterms:created>
  <dcterms:modified xsi:type="dcterms:W3CDTF">2023-11-06T00:33:55Z</dcterms:modified>
</cp:coreProperties>
</file>