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U39" i="1" l="1"/>
  <c r="U9" i="1"/>
  <c r="W9" i="1"/>
  <c r="U49" i="1"/>
  <c r="U48" i="1"/>
  <c r="U47" i="1"/>
  <c r="U46" i="1"/>
  <c r="U45" i="1"/>
  <c r="U44" i="1"/>
  <c r="U43" i="1"/>
  <c r="U42" i="1"/>
  <c r="U41" i="1"/>
  <c r="U40" i="1"/>
  <c r="U38" i="1"/>
  <c r="U37" i="1"/>
  <c r="U36" i="1"/>
  <c r="U35" i="1"/>
  <c r="W35" i="1"/>
  <c r="U34" i="1"/>
  <c r="W34" i="1"/>
  <c r="U33" i="1"/>
  <c r="W33" i="1"/>
  <c r="U32" i="1"/>
  <c r="W32" i="1"/>
  <c r="U31" i="1"/>
  <c r="W31" i="1"/>
  <c r="U30" i="1"/>
  <c r="U29" i="1"/>
  <c r="U28" i="1"/>
  <c r="W28" i="1"/>
  <c r="U27" i="1"/>
  <c r="W27" i="1"/>
  <c r="U26" i="1"/>
  <c r="W26" i="1"/>
  <c r="U25" i="1"/>
  <c r="U24" i="1"/>
  <c r="U23" i="1"/>
  <c r="U22" i="1"/>
  <c r="U21" i="1"/>
  <c r="U20" i="1"/>
  <c r="U19" i="1"/>
  <c r="U18" i="1"/>
  <c r="U17" i="1"/>
  <c r="W17" i="1"/>
  <c r="U16" i="1"/>
  <c r="W16" i="1"/>
  <c r="U15" i="1"/>
  <c r="W15" i="1"/>
  <c r="U14" i="1"/>
  <c r="W14" i="1"/>
  <c r="U13" i="1"/>
  <c r="W13" i="1"/>
  <c r="U12" i="1"/>
  <c r="W12" i="1"/>
  <c r="U11" i="1"/>
  <c r="W11" i="1"/>
  <c r="U10" i="1"/>
  <c r="W10" i="1"/>
  <c r="C50" i="1"/>
</calcChain>
</file>

<file path=xl/sharedStrings.xml><?xml version="1.0" encoding="utf-8"?>
<sst xmlns="http://schemas.openxmlformats.org/spreadsheetml/2006/main" count="584" uniqueCount="341">
  <si>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</si>
  <si>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</si>
  <si>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</si>
  <si>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</si>
  <si>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</si>
  <si>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</si>
  <si>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</si>
  <si>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</si>
  <si>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</si>
  <si>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</si>
  <si>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</si>
  <si>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</si>
  <si>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</si>
  <si>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</si>
  <si>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</si>
  <si>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</si>
  <si>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</si>
  <si>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</si>
  <si>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</si>
  <si>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</si>
  <si>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</si>
  <si>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</si>
  <si>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</si>
  <si>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</si>
  <si>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</si>
  <si>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</si>
  <si>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</si>
  <si>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</si>
  <si>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</si>
  <si>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</si>
  <si>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</si>
  <si>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</si>
  <si>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</si>
  <si>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</si>
  <si>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</si>
  <si>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</si>
  <si>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</si>
  <si>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</si>
  <si>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</si>
  <si>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</si>
  <si>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</si>
  <si>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</si>
  <si>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</si>
  <si>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</si>
  <si>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</si>
  <si>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</si>
  <si>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</si>
  <si>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</si>
  <si>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</si>
  <si>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</si>
  <si>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</si>
  <si>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</si>
  <si>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</si>
  <si>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</si>
  <si>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</si>
  <si>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</si>
  <si>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</si>
  <si>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</si>
  <si>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</si>
  <si>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</si>
  <si>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</si>
  <si>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</si>
  <si>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</si>
  <si>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</si>
  <si>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</si>
  <si>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</si>
  <si>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</si>
  <si>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</si>
  <si>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</si>
  <si>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</si>
  <si>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</si>
  <si>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</si>
  <si>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</si>
  <si>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</si>
  <si>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</si>
  <si>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</si>
  <si>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</si>
  <si>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</si>
  <si>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</si>
  <si>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</si>
  <si>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</si>
  <si>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</si>
  <si>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</si>
  <si>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</si>
  <si>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</si>
  <si>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</si>
  <si>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</si>
  <si>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</si>
  <si>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</si>
  <si>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</si>
  <si>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</si>
  <si>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</si>
  <si>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</si>
  <si>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</si>
  <si>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</si>
  <si>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</si>
  <si>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</si>
  <si>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</si>
  <si>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</si>
  <si>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</si>
  <si>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</si>
  <si>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</si>
  <si>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</si>
  <si>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</si>
  <si>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</si>
  <si>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</si>
  <si>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</si>
  <si>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</si>
  <si>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</si>
  <si>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</si>
  <si>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</si>
  <si>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</si>
  <si>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</si>
  <si>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</si>
  <si>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</si>
  <si>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</si>
  <si>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</si>
  <si>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</si>
  <si>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</si>
  <si>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</si>
  <si>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</si>
  <si>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</si>
  <si>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</si>
  <si>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</si>
  <si>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</si>
  <si>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</si>
  <si>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</si>
  <si>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</si>
  <si>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</si>
  <si>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</si>
  <si>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</si>
  <si>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</si>
  <si>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</si>
  <si>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</si>
  <si>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</si>
  <si>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</si>
  <si>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</si>
  <si>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</si>
  <si>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</si>
  <si>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</si>
  <si>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</si>
  <si>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</si>
  <si>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</si>
  <si>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</si>
  <si>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</si>
  <si>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</si>
  <si>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</si>
  <si>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</si>
  <si>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</si>
  <si>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</si>
  <si>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</si>
  <si>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</si>
  <si>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</si>
  <si>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</si>
  <si>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</si>
  <si>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</si>
  <si>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</si>
  <si>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</si>
  <si>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</si>
  <si>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</si>
  <si>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</si>
  <si>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</si>
  <si>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</si>
  <si>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</si>
  <si>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</si>
  <si>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</si>
  <si>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</si>
  <si>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</si>
  <si>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</si>
  <si>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</si>
  <si>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</si>
  <si>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</si>
  <si>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</si>
  <si>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</si>
  <si>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</si>
  <si>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</si>
  <si>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</si>
  <si>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</si>
  <si>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</si>
  <si>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</si>
  <si>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</si>
  <si>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</si>
  <si>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</si>
  <si>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</si>
  <si>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</si>
  <si>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</si>
  <si>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</si>
  <si>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</si>
  <si>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</si>
  <si>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</si>
  <si>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</si>
  <si>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</si>
  <si>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</si>
  <si>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</si>
  <si>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</si>
  <si>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</si>
  <si>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</si>
  <si>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</si>
  <si>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</si>
  <si>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</si>
  <si>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</si>
  <si>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</si>
  <si>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</si>
  <si>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</si>
  <si>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</si>
  <si>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</si>
  <si>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</si>
  <si>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</si>
  <si>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</si>
  <si>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</si>
  <si>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</si>
  <si>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</si>
  <si>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</si>
  <si>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</si>
  <si>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</si>
  <si>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</si>
  <si>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</si>
  <si>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</si>
  <si>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</si>
  <si>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</si>
  <si>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</si>
  <si>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</si>
  <si>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</si>
  <si>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</si>
  <si>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</si>
  <si>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</si>
  <si>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</si>
  <si>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</si>
  <si>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</si>
  <si>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</si>
  <si>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</si>
  <si>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</si>
  <si>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</si>
  <si>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</si>
  <si>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</si>
  <si>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</si>
  <si>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</si>
  <si>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</si>
  <si>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</si>
  <si>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</si>
  <si>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</si>
  <si>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</si>
  <si>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</si>
  <si>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</si>
  <si>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</si>
  <si>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</si>
  <si>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</si>
  <si>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</si>
  <si>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</si>
  <si>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</si>
  <si>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</si>
  <si>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</si>
  <si>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</si>
  <si>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</si>
  <si>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</si>
  <si>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</si>
  <si>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</si>
  <si>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</si>
  <si>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</si>
  <si>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</si>
  <si>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</si>
  <si>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</si>
  <si>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</si>
  <si>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</si>
  <si>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</si>
  <si>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</si>
  <si>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</si>
  <si>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</si>
  <si>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</si>
  <si>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</si>
  <si>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</si>
  <si>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</si>
  <si>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</si>
  <si>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</si>
  <si>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"Двери-Гринтэк"</t>
  </si>
  <si>
    <t>примечания</t>
  </si>
  <si>
    <t>Дверь № D, 1 эт</t>
  </si>
  <si>
    <t>Дверь № D-1, 1 эт</t>
  </si>
  <si>
    <t>Дверь № D-2, 1 эт</t>
  </si>
  <si>
    <t>Дверь № D-3, 1 эт</t>
  </si>
  <si>
    <t>Дверь № D-4, 1 эт</t>
  </si>
  <si>
    <t>Дверь № D-5,1 эт</t>
  </si>
  <si>
    <t>Дверь № D-6, 1 эт</t>
  </si>
  <si>
    <t>Дверь № D-7, 1 эт</t>
  </si>
  <si>
    <t>Дверь № D-8, 1 эт</t>
  </si>
  <si>
    <t>Дверь № D-9, 1 эт</t>
  </si>
  <si>
    <t>Дверь № D-10, 1 эт</t>
  </si>
  <si>
    <t>Дверь № D-33, 1 эт</t>
  </si>
  <si>
    <t>Дверь № D-34, 1 эт</t>
  </si>
  <si>
    <t>Дверь № D-40, 1 эт</t>
  </si>
  <si>
    <t>Дверь № D-41, 1 эт</t>
  </si>
  <si>
    <t>Дверь № D-43, 1 эт</t>
  </si>
  <si>
    <t>Дверь № D-14, 2 эт</t>
  </si>
  <si>
    <t>Дверь № D-12, 2 эт</t>
  </si>
  <si>
    <t>Дверь № D-13, 2 эт</t>
  </si>
  <si>
    <t>Дверь № D-15, 2 эт</t>
  </si>
  <si>
    <t>Дверь № D-16, 2 эт</t>
  </si>
  <si>
    <t>Дверь № D-17, 2 эт</t>
  </si>
  <si>
    <t>Дверь № D-18, 2 эт</t>
  </si>
  <si>
    <t>Дверь № D-19, 2 эт</t>
  </si>
  <si>
    <t>Дверь № D-20, 2 эт</t>
  </si>
  <si>
    <t>Дверь № D-21, 2 эт</t>
  </si>
  <si>
    <t>Дверь № D-22, 2 эт</t>
  </si>
  <si>
    <t>Дверь № D-23, 2 эт</t>
  </si>
  <si>
    <t>Дверь № D-24, 2 эт</t>
  </si>
  <si>
    <t>Дверь № D-25, 2 эт</t>
  </si>
  <si>
    <t>Дверь № D-26, 2 эт</t>
  </si>
  <si>
    <t>Дверь № D-27, 2 эт</t>
  </si>
  <si>
    <t>Дверь № D-28, 2 эт</t>
  </si>
  <si>
    <t>Дверь № D-29, 2 эт</t>
  </si>
  <si>
    <t>Дверь № D-30, 2 эт</t>
  </si>
  <si>
    <t>Дверь № D-31, 2 эт</t>
  </si>
  <si>
    <t>Дверь № D-32, 2 эт</t>
  </si>
  <si>
    <t>Дверь № D-39, 2 эт</t>
  </si>
  <si>
    <t>Дверь № D-42, 2 эт</t>
  </si>
  <si>
    <t>RAL 9003 матовая</t>
  </si>
  <si>
    <t>Дверь № D-1, холл</t>
  </si>
  <si>
    <t>Дверь № D-3, холл</t>
  </si>
  <si>
    <t xml:space="preserve">Два вида крепления - </t>
  </si>
  <si>
    <t>через анкера и через пластины</t>
  </si>
  <si>
    <t>Заглушки на анкера</t>
  </si>
  <si>
    <t>Угловая коробка, без порога, фурнитура страндарт, ручка нажимная нерж сталь. Подготовка под доводчик. Размер в свету не менее 965х2200 мм</t>
  </si>
  <si>
    <t>Угловая коробка, без порога, фурнитура страндарт, ручка нажимная нерж сталь. Подготовка под доводчик. Размер в свету не менее 900х2060 мм</t>
  </si>
  <si>
    <t>Угловая коробка, без порога, фурнитура страндарт, ручка нажимная нерж сталь. Подготовка под доводчик. Размер в свету не менее 900х2200 мм</t>
  </si>
  <si>
    <t>Угловая коробка, без порога, фурнитура страндарт, ручка нажимная нерж сталь. Подготовка под доводчик. Размер в свету не менее 840х2100 мм</t>
  </si>
  <si>
    <t>Угловая коробка, без порога, фурнитура страндарт, ручка нажимная нерж сталь. Подготовка под доводчик. Размер в свету не менее 800х2060 мм</t>
  </si>
  <si>
    <t>Угловая коробка, без порога, фурнитура страндарт, ручка нажимная нерж сталь. Подготовка под доводчик. Размер в свету не менее 990х2060 мм</t>
  </si>
  <si>
    <t>Торцевая коробка, без порога, фурнитура страндарт, ручка нажимная нерж сталь. Подготовка под доводчик. Размер в свету не менее 900х2100 мм</t>
  </si>
  <si>
    <t>Торцевая коробка, без порога, фурнитура страндарт, ручка нажимная нерж сталь. Подготовка под доводчик. Размер в свету не менее 810х2100 мм</t>
  </si>
  <si>
    <t>в цвет двери (белые)</t>
  </si>
  <si>
    <t>Угловая коробка, без порога, система "антипаника" для двупольной двери ВРЕЗНАЯ, нажимная ручка нерж сталь на рабочую строрку. Подготовка под доводчики, под синхронизаторы и толкатели на обеих створках. Размер в свету не менее 1180х2060 мм</t>
  </si>
  <si>
    <t>Угловая коробка, без порога, система "антипаника" для двупольной двери ВРЕЗНАЯ, нажимная ручка нерж сталь на рабочую строрку. Подготовка под доводчики, под синхронизаторы и толкатели на обеих створках. Размер в свету не менее 1430х2060 мм</t>
  </si>
  <si>
    <t>Угловая коробка, без порога, система "антипаника" для двупольной двери ВРЕЗНАЯ, нажимная ручка нерж сталь на рабочую стврку. Подготовка под доводчики, под синхронизаторы и толкатели на обеих створках.  Размер в свету не менее 1430х2060 мм</t>
  </si>
  <si>
    <t>Угловая коробка, без порога, система "антипаника" для двупольной двери ВРЕЗНАЯ, нажимная ручка нерж сталь на рабочую створку. Подготовка под доводчики, под синхронизаторы и толкатели на обеих створках.  Размер в свету не менее 1430х2100 мм</t>
  </si>
  <si>
    <t>Угловая коробка, без порога, система "антипаника" для двупольной двери ВРЕЗНАЯ, нажимная ручка нерж сталь на рабочую створку. Подготовка под доводчики, под синхронизаторы и толкатели на обеих створках.  Размер в свету не менее 1430х2200 мм</t>
  </si>
  <si>
    <t>Угловая коробка, без порога, система "антипаника" для двупольной двери ВРЕЗНАЯ, нажимная ручка нерж сталь на рабочую. Подготовка под доводчики, под синхронизаторы и толкатели на обеих створках.  Размер в свету не менее 1430х2200 мм</t>
  </si>
  <si>
    <t>Угловая коробка, без порога, система "антипаника" для двупольной двери ВРЕЗНАЯ, нажимная ручка нерж сталь на рабочую створку. Подготовка под доводчики, под синхронизаторы и толкатели на обеих створках.  Размер в свету не менее 1430х2060 мм</t>
  </si>
  <si>
    <t>Угловая коробка, без порога, система "антипаника" для двупольной двери ВРЕЗНАЯ, нажимная ручка нерж сталь на рабочую створку. Подготовка под доводчики, под синхронизаторы и толкатели на обеих створках.  Размер в свету не менее 1400х2200 мм</t>
  </si>
  <si>
    <t>Угловая коробка, без порога, система "антипаника" для двупольной двери ВРЕЗНАЯ, нажимная ручка нерж сталь на рабочую створку. Подготовка под доводчики, под синхронизаторы и толкатели на обеих створках.  Размер в свету не менее 1230х2060 мм</t>
  </si>
  <si>
    <t>Угловая коробка, без порога, фурнитура страндарт, ручка нажимная нерж сталь. Подготовка под доводчик. Размер в свету не менее 940х2060 мм</t>
  </si>
  <si>
    <r>
      <t>Угловая коробка, без порога, фурнитура страндарт, ручка нажимная нерж сталь. Подготовка под доводчик.</t>
    </r>
    <r>
      <rPr>
        <b/>
        <sz val="10"/>
        <color rgb="FFFF0000"/>
        <rFont val="Arial Cyr"/>
        <charset val="204"/>
      </rPr>
      <t xml:space="preserve"> </t>
    </r>
    <r>
      <rPr>
        <sz val="10"/>
        <rFont val="Arial Cyr"/>
        <charset val="204"/>
      </rPr>
      <t>Размер в свету не менее 940х2060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</si>
</sst>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name val="Arial Cyr"/>
      <charset val="204"/>
    </font>
    <font>
      <b/>
      <sz val="10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3" fontId="0" fillId="3" borderId="1" xfId="0" applyNumberFormat="1" applyFill="1" applyBorder="1"/>
    <xf numFmtId="3" fontId="0" fillId="0" borderId="1" xfId="0" applyNumberFormat="1" applyFill="1" applyBorder="1"/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0" fontId="6" fillId="0" borderId="7" xfId="0" applyFont="1" applyFill="1" applyBorder="1" applyAlignment="1">
      <alignment horizontal="left" vertical="center" wrapText="1"/>
    </xf>
    <xf numFmtId="0" fontId="8" fillId="0" borderId="0" xfId="0" applyFont="1" applyFill="1" applyBorder="1"/>
    <xf numFmtId="1" fontId="8" fillId="0" borderId="0" xfId="0" applyNumberFormat="1" applyFont="1" applyBorder="1"/>
    <xf numFmtId="3" fontId="8" fillId="0" borderId="0" xfId="0" applyNumberFormat="1" applyFont="1" applyBorder="1"/>
    <xf numFmtId="2" fontId="0" fillId="0" borderId="0" xfId="0" applyNumberFormat="1"/>
    <xf numFmtId="3" fontId="0" fillId="4" borderId="1" xfId="0" applyNumberForma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8"/>
  <sheetViews>
    <sheetView tabSelected="1" zoomScaleNormal="100" workbookViewId="0">
      <selection activeCell="Q10" sqref="Q10"/>
    </sheetView>
  </sheetViews>
  <sheetFormatPr defaultRowHeight="15" outlineLevelCol="1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4" customWidth="1"/>
    <col min="8" max="8" width="21.42578125" style="24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9.140625" customWidth="1"/>
    <col min="20" max="20" width="4" customWidth="1"/>
    <col min="21" max="23" width="0" style="38" hidden="1" customWidth="1" outlineLevel="1"/>
    <col min="24" max="24" width="16.42578125" customWidth="1" collapsed="1"/>
  </cols>
  <sheetData>
    <row r="1" spans="1:24" ht="23.25" x14ac:dyDescent="0.35">
      <c r="B1" s="2"/>
      <c r="C1" s="40" t="s">
        <v>274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4" ht="21" x14ac:dyDescent="0.35">
      <c r="B2" s="2"/>
      <c r="C2" s="41" t="s">
        <v>269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24" ht="18.75" x14ac:dyDescent="0.3">
      <c r="B3" s="2" t="s">
        <v>240</v>
      </c>
      <c r="C3" s="42" t="s">
        <v>271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24" ht="18.75" x14ac:dyDescent="0.3">
      <c r="B4" s="2" t="s">
        <v>241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1:24" ht="18.75" x14ac:dyDescent="0.3">
      <c r="B5" s="2" t="s">
        <v>266</v>
      </c>
      <c r="C5" s="43">
        <v>43180</v>
      </c>
      <c r="D5" s="43"/>
      <c r="E5" s="43"/>
      <c r="F5" s="43"/>
      <c r="G5" s="43"/>
    </row>
    <row r="7" spans="1:24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5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3">
        <v>19</v>
      </c>
      <c r="T7" s="23">
        <v>20</v>
      </c>
      <c r="U7" s="44"/>
      <c r="V7" s="44"/>
      <c r="W7" s="44"/>
      <c r="X7" s="1">
        <v>21</v>
      </c>
    </row>
    <row r="8" spans="1:24" ht="78.75" customHeight="1" x14ac:dyDescent="0.25">
      <c r="A8" s="16" t="s">
        <v>0</v>
      </c>
      <c r="B8" s="21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26" t="s">
        <v>234</v>
      </c>
      <c r="I8" s="17" t="s">
        <v>225</v>
      </c>
      <c r="J8" s="17" t="s">
        <v>226</v>
      </c>
      <c r="K8" s="17" t="s">
        <v>229</v>
      </c>
      <c r="L8" s="17" t="s">
        <v>235</v>
      </c>
      <c r="M8" s="17" t="s">
        <v>273</v>
      </c>
      <c r="N8" s="17" t="s">
        <v>231</v>
      </c>
      <c r="O8" s="17" t="s">
        <v>232</v>
      </c>
      <c r="P8" s="17" t="s">
        <v>233</v>
      </c>
      <c r="Q8" s="17" t="s">
        <v>236</v>
      </c>
      <c r="R8" s="17" t="s">
        <v>237</v>
      </c>
      <c r="S8" s="32" t="s">
        <v>239</v>
      </c>
      <c r="T8" s="21" t="s">
        <v>275</v>
      </c>
      <c r="U8" s="44"/>
      <c r="V8" s="44"/>
      <c r="W8" s="44"/>
      <c r="X8" s="1"/>
    </row>
    <row r="9" spans="1:24" ht="102.75" customHeight="1" x14ac:dyDescent="0.25">
      <c r="A9" s="1">
        <v>1</v>
      </c>
      <c r="B9" s="1" t="s">
        <v>2</v>
      </c>
      <c r="C9" s="5">
        <v>2</v>
      </c>
      <c r="D9" s="3">
        <v>2110</v>
      </c>
      <c r="E9" s="3">
        <v>1280</v>
      </c>
      <c r="F9" s="1" t="s">
        <v>22</v>
      </c>
      <c r="G9" s="30">
        <v>700</v>
      </c>
      <c r="H9" s="25" t="s">
        <v>200</v>
      </c>
      <c r="I9" s="1" t="s">
        <v>4</v>
      </c>
      <c r="J9" s="1" t="s">
        <v>14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34" t="s">
        <v>330</v>
      </c>
      <c r="T9" s="1"/>
      <c r="U9" s="44">
        <f>9800*1.03+350+1000</f>
        <v>11444</v>
      </c>
      <c r="V9" s="44">
        <v>15950</v>
      </c>
      <c r="W9" s="44">
        <f t="shared" ref="W9:W17" si="0">V9-U9</f>
        <v>4506</v>
      </c>
      <c r="X9" s="1" t="s">
        <v>276</v>
      </c>
    </row>
    <row r="10" spans="1:24" ht="102" customHeight="1" x14ac:dyDescent="0.25">
      <c r="A10" s="1">
        <v>2</v>
      </c>
      <c r="B10" s="1" t="s">
        <v>2</v>
      </c>
      <c r="C10" s="5">
        <v>2</v>
      </c>
      <c r="D10" s="3">
        <v>2110</v>
      </c>
      <c r="E10" s="3">
        <v>1530</v>
      </c>
      <c r="F10" s="1" t="s">
        <v>23</v>
      </c>
      <c r="G10" s="31" t="s">
        <v>10</v>
      </c>
      <c r="H10" s="25" t="s">
        <v>200</v>
      </c>
      <c r="I10" s="1" t="s">
        <v>4</v>
      </c>
      <c r="J10" s="1" t="s">
        <v>14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34" t="s">
        <v>331</v>
      </c>
      <c r="T10" s="1"/>
      <c r="U10" s="44">
        <f>1.53*2.11*3900*1.03+350+1000</f>
        <v>14318.081099999999</v>
      </c>
      <c r="V10" s="44">
        <v>18820</v>
      </c>
      <c r="W10" s="44">
        <f t="shared" si="0"/>
        <v>4501.9189000000006</v>
      </c>
      <c r="X10" s="1" t="s">
        <v>277</v>
      </c>
    </row>
    <row r="11" spans="1:24" ht="99.75" customHeight="1" x14ac:dyDescent="0.25">
      <c r="A11" s="1">
        <v>3</v>
      </c>
      <c r="B11" s="1" t="s">
        <v>2</v>
      </c>
      <c r="C11" s="5">
        <v>2</v>
      </c>
      <c r="D11" s="3">
        <v>2110</v>
      </c>
      <c r="E11" s="3">
        <v>1530</v>
      </c>
      <c r="F11" s="1" t="s">
        <v>23</v>
      </c>
      <c r="G11" s="31" t="s">
        <v>10</v>
      </c>
      <c r="H11" s="25" t="s">
        <v>200</v>
      </c>
      <c r="I11" s="1" t="s">
        <v>4</v>
      </c>
      <c r="J11" s="1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34" t="s">
        <v>332</v>
      </c>
      <c r="T11" s="1"/>
      <c r="U11" s="44">
        <f>1.53*2.11*3900*1.03+350+1000</f>
        <v>14318.081099999999</v>
      </c>
      <c r="V11" s="44">
        <v>18820</v>
      </c>
      <c r="W11" s="44">
        <f t="shared" si="0"/>
        <v>4501.9189000000006</v>
      </c>
      <c r="X11" s="1" t="s">
        <v>278</v>
      </c>
    </row>
    <row r="12" spans="1:24" ht="96.75" customHeight="1" x14ac:dyDescent="0.25">
      <c r="A12" s="1">
        <v>4</v>
      </c>
      <c r="B12" s="1" t="s">
        <v>2</v>
      </c>
      <c r="C12" s="5">
        <v>2</v>
      </c>
      <c r="D12" s="3">
        <v>2150</v>
      </c>
      <c r="E12" s="3">
        <v>1530</v>
      </c>
      <c r="F12" s="1" t="s">
        <v>23</v>
      </c>
      <c r="G12" s="31" t="s">
        <v>10</v>
      </c>
      <c r="H12" s="25" t="s">
        <v>200</v>
      </c>
      <c r="I12" s="1" t="s">
        <v>4</v>
      </c>
      <c r="J12" s="1" t="s">
        <v>14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34" t="s">
        <v>333</v>
      </c>
      <c r="T12" s="1"/>
      <c r="U12" s="44">
        <f>1.53*2.15*3900*1.03+350+1000</f>
        <v>14563.9215</v>
      </c>
      <c r="V12" s="44">
        <v>19070</v>
      </c>
      <c r="W12" s="44">
        <f t="shared" si="0"/>
        <v>4506.0784999999996</v>
      </c>
      <c r="X12" s="1" t="s">
        <v>279</v>
      </c>
    </row>
    <row r="13" spans="1:24" ht="112.5" customHeight="1" x14ac:dyDescent="0.25">
      <c r="A13" s="1">
        <v>5</v>
      </c>
      <c r="B13" s="1" t="s">
        <v>2</v>
      </c>
      <c r="C13" s="5">
        <v>2</v>
      </c>
      <c r="D13" s="3">
        <v>2250</v>
      </c>
      <c r="E13" s="3">
        <v>1530</v>
      </c>
      <c r="F13" s="1" t="s">
        <v>23</v>
      </c>
      <c r="G13" s="31" t="s">
        <v>10</v>
      </c>
      <c r="H13" s="25" t="s">
        <v>200</v>
      </c>
      <c r="I13" s="1" t="s">
        <v>4</v>
      </c>
      <c r="J13" s="1" t="s">
        <v>14</v>
      </c>
      <c r="K13" s="1">
        <v>3</v>
      </c>
      <c r="L13" s="1">
        <v>3</v>
      </c>
      <c r="M13" s="5"/>
      <c r="N13" s="5"/>
      <c r="O13" s="5"/>
      <c r="P13" s="5"/>
      <c r="Q13" s="1"/>
      <c r="R13" s="3"/>
      <c r="S13" s="34" t="s">
        <v>334</v>
      </c>
      <c r="T13" s="1"/>
      <c r="U13" s="44">
        <f>1.53*2.25*3900*1.03+350+1000</f>
        <v>15178.522500000001</v>
      </c>
      <c r="V13" s="44">
        <v>19690</v>
      </c>
      <c r="W13" s="44">
        <f t="shared" si="0"/>
        <v>4511.4774999999991</v>
      </c>
      <c r="X13" s="1" t="s">
        <v>280</v>
      </c>
    </row>
    <row r="14" spans="1:24" ht="57.75" customHeight="1" x14ac:dyDescent="0.25">
      <c r="A14" s="1">
        <v>6</v>
      </c>
      <c r="B14" s="1" t="s">
        <v>1</v>
      </c>
      <c r="C14" s="5">
        <v>1</v>
      </c>
      <c r="D14" s="3">
        <v>2250</v>
      </c>
      <c r="E14" s="3">
        <v>1060</v>
      </c>
      <c r="F14" s="1" t="s">
        <v>22</v>
      </c>
      <c r="G14" s="31"/>
      <c r="H14" s="25" t="s">
        <v>200</v>
      </c>
      <c r="I14" s="1" t="s">
        <v>4</v>
      </c>
      <c r="J14" s="1" t="s">
        <v>14</v>
      </c>
      <c r="K14" s="1">
        <v>3</v>
      </c>
      <c r="L14" s="1"/>
      <c r="M14" s="5"/>
      <c r="N14" s="5"/>
      <c r="O14" s="5"/>
      <c r="P14" s="5"/>
      <c r="Q14" s="1"/>
      <c r="R14" s="3"/>
      <c r="S14" s="34" t="s">
        <v>321</v>
      </c>
      <c r="T14" s="1"/>
      <c r="U14" s="44">
        <f>1.06*2.25*3900*1.03+350</f>
        <v>9930.5450000000001</v>
      </c>
      <c r="V14" s="44">
        <v>9940</v>
      </c>
      <c r="W14" s="44">
        <f t="shared" si="0"/>
        <v>9.4549999999999272</v>
      </c>
      <c r="X14" s="1" t="s">
        <v>281</v>
      </c>
    </row>
    <row r="15" spans="1:24" ht="105.75" customHeight="1" x14ac:dyDescent="0.25">
      <c r="A15" s="1">
        <v>7</v>
      </c>
      <c r="B15" s="1" t="s">
        <v>2</v>
      </c>
      <c r="C15" s="5">
        <v>2</v>
      </c>
      <c r="D15" s="3">
        <v>2250</v>
      </c>
      <c r="E15" s="3">
        <v>1530</v>
      </c>
      <c r="F15" s="1" t="s">
        <v>23</v>
      </c>
      <c r="G15" s="31" t="s">
        <v>10</v>
      </c>
      <c r="H15" s="25" t="s">
        <v>200</v>
      </c>
      <c r="I15" s="1" t="s">
        <v>4</v>
      </c>
      <c r="J15" s="1" t="s">
        <v>14</v>
      </c>
      <c r="K15" s="1">
        <v>3</v>
      </c>
      <c r="L15" s="1">
        <v>3</v>
      </c>
      <c r="M15" s="5"/>
      <c r="N15" s="5"/>
      <c r="O15" s="5"/>
      <c r="P15" s="5"/>
      <c r="Q15" s="1"/>
      <c r="R15" s="3"/>
      <c r="S15" s="34" t="s">
        <v>334</v>
      </c>
      <c r="T15" s="1"/>
      <c r="U15" s="44">
        <f>1.53*2.25*3900*1.03+350+1000</f>
        <v>15178.522500000001</v>
      </c>
      <c r="V15" s="44">
        <v>19690</v>
      </c>
      <c r="W15" s="44">
        <f t="shared" si="0"/>
        <v>4511.4774999999991</v>
      </c>
      <c r="X15" s="1" t="s">
        <v>282</v>
      </c>
    </row>
    <row r="16" spans="1:24" ht="59.25" customHeight="1" x14ac:dyDescent="0.25">
      <c r="A16" s="1">
        <v>8</v>
      </c>
      <c r="B16" s="1" t="s">
        <v>1</v>
      </c>
      <c r="C16" s="5">
        <v>1</v>
      </c>
      <c r="D16" s="3">
        <v>2250</v>
      </c>
      <c r="E16" s="3">
        <v>1060</v>
      </c>
      <c r="F16" s="1" t="s">
        <v>23</v>
      </c>
      <c r="G16" s="31"/>
      <c r="H16" s="25" t="s">
        <v>200</v>
      </c>
      <c r="I16" s="1" t="s">
        <v>4</v>
      </c>
      <c r="J16" s="1" t="s">
        <v>14</v>
      </c>
      <c r="K16" s="1">
        <v>3</v>
      </c>
      <c r="L16" s="1"/>
      <c r="M16" s="5"/>
      <c r="N16" s="5"/>
      <c r="O16" s="5"/>
      <c r="P16" s="5"/>
      <c r="Q16" s="1"/>
      <c r="R16" s="3"/>
      <c r="S16" s="34" t="s">
        <v>321</v>
      </c>
      <c r="T16" s="1"/>
      <c r="U16" s="44">
        <f>1.06*2.25*3900*1.03+350</f>
        <v>9930.5450000000001</v>
      </c>
      <c r="V16" s="44">
        <v>9940</v>
      </c>
      <c r="W16" s="44">
        <f t="shared" si="0"/>
        <v>9.4549999999999272</v>
      </c>
      <c r="X16" s="1" t="s">
        <v>283</v>
      </c>
    </row>
    <row r="17" spans="1:24" ht="62.25" customHeight="1" x14ac:dyDescent="0.25">
      <c r="A17" s="1">
        <v>9</v>
      </c>
      <c r="B17" s="1" t="s">
        <v>1</v>
      </c>
      <c r="C17" s="5">
        <v>1</v>
      </c>
      <c r="D17" s="3">
        <v>2110</v>
      </c>
      <c r="E17" s="3">
        <v>990</v>
      </c>
      <c r="F17" s="1" t="s">
        <v>23</v>
      </c>
      <c r="G17" s="31"/>
      <c r="H17" s="25" t="s">
        <v>200</v>
      </c>
      <c r="I17" s="1" t="s">
        <v>4</v>
      </c>
      <c r="J17" s="1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34" t="s">
        <v>322</v>
      </c>
      <c r="T17" s="1"/>
      <c r="U17" s="44">
        <f>7100*1.03+350</f>
        <v>7663</v>
      </c>
      <c r="V17" s="44">
        <v>7670</v>
      </c>
      <c r="W17" s="44">
        <f t="shared" si="0"/>
        <v>7</v>
      </c>
      <c r="X17" s="1" t="s">
        <v>284</v>
      </c>
    </row>
    <row r="18" spans="1:24" ht="65.25" customHeight="1" x14ac:dyDescent="0.25">
      <c r="A18" s="1">
        <v>10</v>
      </c>
      <c r="B18" s="1" t="s">
        <v>1</v>
      </c>
      <c r="C18" s="5">
        <v>1</v>
      </c>
      <c r="D18" s="3">
        <v>2110</v>
      </c>
      <c r="E18" s="3">
        <v>990</v>
      </c>
      <c r="F18" s="1" t="s">
        <v>23</v>
      </c>
      <c r="G18" s="31"/>
      <c r="H18" s="25" t="s">
        <v>200</v>
      </c>
      <c r="I18" s="1" t="s">
        <v>4</v>
      </c>
      <c r="J18" s="1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34" t="s">
        <v>322</v>
      </c>
      <c r="T18" s="1"/>
      <c r="U18" s="44">
        <f>7100*1.03+350</f>
        <v>7663</v>
      </c>
      <c r="V18" s="44">
        <v>7670</v>
      </c>
      <c r="W18" s="44"/>
      <c r="X18" s="1" t="s">
        <v>285</v>
      </c>
    </row>
    <row r="19" spans="1:24" ht="60" customHeight="1" x14ac:dyDescent="0.25">
      <c r="A19" s="1">
        <v>11</v>
      </c>
      <c r="B19" s="1" t="s">
        <v>1</v>
      </c>
      <c r="C19" s="5">
        <v>1</v>
      </c>
      <c r="D19" s="3">
        <v>2110</v>
      </c>
      <c r="E19" s="3">
        <v>990</v>
      </c>
      <c r="F19" s="1" t="s">
        <v>23</v>
      </c>
      <c r="G19" s="31"/>
      <c r="H19" s="25" t="s">
        <v>200</v>
      </c>
      <c r="I19" s="1" t="s">
        <v>4</v>
      </c>
      <c r="J19" s="1" t="s">
        <v>14</v>
      </c>
      <c r="K19" s="1">
        <v>2</v>
      </c>
      <c r="L19" s="1"/>
      <c r="M19" s="5"/>
      <c r="N19" s="5"/>
      <c r="O19" s="5"/>
      <c r="P19" s="5"/>
      <c r="Q19" s="1"/>
      <c r="R19" s="3"/>
      <c r="S19" s="34" t="s">
        <v>322</v>
      </c>
      <c r="T19" s="1"/>
      <c r="U19" s="44">
        <f>7100*1.03+350</f>
        <v>7663</v>
      </c>
      <c r="V19" s="44">
        <v>7670</v>
      </c>
      <c r="W19" s="44"/>
      <c r="X19" s="1" t="s">
        <v>286</v>
      </c>
    </row>
    <row r="20" spans="1:24" ht="70.5" customHeight="1" x14ac:dyDescent="0.25">
      <c r="A20" s="1">
        <v>12</v>
      </c>
      <c r="B20" s="1" t="s">
        <v>1</v>
      </c>
      <c r="C20" s="5">
        <v>1</v>
      </c>
      <c r="D20" s="31">
        <v>2250</v>
      </c>
      <c r="E20" s="3">
        <v>990</v>
      </c>
      <c r="F20" s="1" t="s">
        <v>23</v>
      </c>
      <c r="G20" s="31"/>
      <c r="H20" s="25" t="s">
        <v>200</v>
      </c>
      <c r="I20" s="1" t="s">
        <v>4</v>
      </c>
      <c r="J20" s="1" t="s">
        <v>14</v>
      </c>
      <c r="K20" s="1">
        <v>3</v>
      </c>
      <c r="L20" s="1"/>
      <c r="M20" s="5"/>
      <c r="N20" s="5"/>
      <c r="O20" s="5"/>
      <c r="P20" s="5"/>
      <c r="Q20" s="1"/>
      <c r="R20" s="3"/>
      <c r="S20" s="34" t="s">
        <v>323</v>
      </c>
      <c r="T20" s="1"/>
      <c r="U20" s="44">
        <f>0.99*2.25*3900*1.03+350</f>
        <v>9297.8675000000003</v>
      </c>
      <c r="V20" s="44">
        <v>9300</v>
      </c>
      <c r="W20" s="44"/>
      <c r="X20" s="1" t="s">
        <v>287</v>
      </c>
    </row>
    <row r="21" spans="1:24" ht="57.75" customHeight="1" x14ac:dyDescent="0.25">
      <c r="A21" s="1">
        <v>13</v>
      </c>
      <c r="B21" s="1" t="s">
        <v>1</v>
      </c>
      <c r="C21" s="5">
        <v>1</v>
      </c>
      <c r="D21" s="3">
        <v>2110</v>
      </c>
      <c r="E21" s="3">
        <v>990</v>
      </c>
      <c r="F21" s="1" t="s">
        <v>23</v>
      </c>
      <c r="G21" s="31"/>
      <c r="H21" s="25" t="s">
        <v>200</v>
      </c>
      <c r="I21" s="1" t="s">
        <v>4</v>
      </c>
      <c r="J21" s="1" t="s">
        <v>14</v>
      </c>
      <c r="K21" s="1">
        <v>2</v>
      </c>
      <c r="L21" s="1"/>
      <c r="M21" s="5"/>
      <c r="N21" s="5"/>
      <c r="O21" s="5"/>
      <c r="P21" s="5"/>
      <c r="Q21" s="1"/>
      <c r="R21" s="3"/>
      <c r="S21" s="34" t="s">
        <v>322</v>
      </c>
      <c r="T21" s="1"/>
      <c r="U21" s="44">
        <f>7100*1.03+350</f>
        <v>7663</v>
      </c>
      <c r="V21" s="44">
        <v>7670</v>
      </c>
      <c r="W21" s="44"/>
      <c r="X21" s="1" t="s">
        <v>288</v>
      </c>
    </row>
    <row r="22" spans="1:24" ht="60" customHeight="1" x14ac:dyDescent="0.25">
      <c r="A22" s="1">
        <v>16</v>
      </c>
      <c r="B22" s="1" t="s">
        <v>1</v>
      </c>
      <c r="C22" s="5">
        <v>1</v>
      </c>
      <c r="D22" s="3">
        <v>2110</v>
      </c>
      <c r="E22" s="3">
        <v>990</v>
      </c>
      <c r="F22" s="1" t="s">
        <v>22</v>
      </c>
      <c r="G22" s="31"/>
      <c r="H22" s="25" t="s">
        <v>200</v>
      </c>
      <c r="I22" s="1" t="s">
        <v>4</v>
      </c>
      <c r="J22" s="1" t="s">
        <v>14</v>
      </c>
      <c r="K22" s="1">
        <v>2</v>
      </c>
      <c r="L22" s="1"/>
      <c r="M22" s="5"/>
      <c r="N22" s="5"/>
      <c r="O22" s="5"/>
      <c r="P22" s="5"/>
      <c r="Q22" s="1"/>
      <c r="R22" s="3"/>
      <c r="S22" s="34" t="s">
        <v>322</v>
      </c>
      <c r="T22" s="1"/>
      <c r="U22" s="44">
        <f>7100*1.03+350</f>
        <v>7663</v>
      </c>
      <c r="V22" s="44">
        <v>7670</v>
      </c>
      <c r="W22" s="44"/>
      <c r="X22" s="1" t="s">
        <v>289</v>
      </c>
    </row>
    <row r="23" spans="1:24" ht="54.75" customHeight="1" x14ac:dyDescent="0.25">
      <c r="A23" s="1">
        <v>17</v>
      </c>
      <c r="B23" s="1" t="s">
        <v>1</v>
      </c>
      <c r="C23" s="5">
        <v>1</v>
      </c>
      <c r="D23" s="3">
        <v>2250</v>
      </c>
      <c r="E23" s="3">
        <v>990</v>
      </c>
      <c r="F23" s="1" t="s">
        <v>23</v>
      </c>
      <c r="G23" s="31"/>
      <c r="H23" s="25" t="s">
        <v>200</v>
      </c>
      <c r="I23" s="1" t="s">
        <v>4</v>
      </c>
      <c r="J23" s="1" t="s">
        <v>14</v>
      </c>
      <c r="K23" s="1">
        <v>3</v>
      </c>
      <c r="L23" s="1"/>
      <c r="M23" s="5"/>
      <c r="N23" s="5"/>
      <c r="O23" s="5"/>
      <c r="P23" s="5"/>
      <c r="Q23" s="1"/>
      <c r="R23" s="3"/>
      <c r="S23" s="34" t="s">
        <v>323</v>
      </c>
      <c r="T23" s="1"/>
      <c r="U23" s="44">
        <f>0.99*2.25*3900*1.03+350</f>
        <v>9297.8675000000003</v>
      </c>
      <c r="V23" s="44">
        <v>9300</v>
      </c>
      <c r="W23" s="44"/>
      <c r="X23" s="1" t="s">
        <v>290</v>
      </c>
    </row>
    <row r="24" spans="1:24" ht="64.5" customHeight="1" x14ac:dyDescent="0.25">
      <c r="A24" s="1">
        <v>18</v>
      </c>
      <c r="B24" s="1" t="s">
        <v>1</v>
      </c>
      <c r="C24" s="5">
        <v>1</v>
      </c>
      <c r="D24" s="3">
        <v>2150</v>
      </c>
      <c r="E24" s="3">
        <v>930</v>
      </c>
      <c r="F24" s="1" t="s">
        <v>22</v>
      </c>
      <c r="G24" s="31"/>
      <c r="H24" s="25" t="s">
        <v>200</v>
      </c>
      <c r="I24" s="1" t="s">
        <v>4</v>
      </c>
      <c r="J24" s="1" t="s">
        <v>14</v>
      </c>
      <c r="K24" s="1">
        <v>2</v>
      </c>
      <c r="L24" s="1"/>
      <c r="M24" s="5"/>
      <c r="N24" s="5"/>
      <c r="O24" s="5"/>
      <c r="P24" s="5"/>
      <c r="Q24" s="1"/>
      <c r="R24" s="3"/>
      <c r="S24" s="34" t="s">
        <v>324</v>
      </c>
      <c r="T24" s="1"/>
      <c r="U24" s="44">
        <f>7100*1.03+350</f>
        <v>7663</v>
      </c>
      <c r="V24" s="44">
        <v>7670</v>
      </c>
      <c r="W24" s="44"/>
      <c r="X24" s="1" t="s">
        <v>291</v>
      </c>
    </row>
    <row r="25" spans="1:24" ht="60.75" customHeight="1" x14ac:dyDescent="0.25">
      <c r="A25" s="1">
        <v>19</v>
      </c>
      <c r="B25" s="1" t="s">
        <v>1</v>
      </c>
      <c r="C25" s="5">
        <v>1</v>
      </c>
      <c r="D25" s="3">
        <v>2250</v>
      </c>
      <c r="E25" s="3">
        <v>1060</v>
      </c>
      <c r="F25" s="1" t="s">
        <v>22</v>
      </c>
      <c r="G25" s="31"/>
      <c r="H25" s="25" t="s">
        <v>200</v>
      </c>
      <c r="I25" s="1" t="s">
        <v>4</v>
      </c>
      <c r="J25" s="1" t="s">
        <v>14</v>
      </c>
      <c r="K25" s="1">
        <v>3</v>
      </c>
      <c r="L25" s="1"/>
      <c r="M25" s="5"/>
      <c r="N25" s="5"/>
      <c r="O25" s="5"/>
      <c r="P25" s="5"/>
      <c r="Q25" s="1"/>
      <c r="R25" s="3"/>
      <c r="S25" s="34" t="s">
        <v>321</v>
      </c>
      <c r="T25" s="1"/>
      <c r="U25" s="44">
        <f>1.06*2.25*3900*1.03+350</f>
        <v>9930.5450000000001</v>
      </c>
      <c r="V25" s="44">
        <v>9940</v>
      </c>
      <c r="W25" s="44"/>
      <c r="X25" s="1" t="s">
        <v>293</v>
      </c>
    </row>
    <row r="26" spans="1:24" ht="105" customHeight="1" x14ac:dyDescent="0.25">
      <c r="A26" s="1">
        <v>20</v>
      </c>
      <c r="B26" s="1" t="s">
        <v>2</v>
      </c>
      <c r="C26" s="5">
        <v>2</v>
      </c>
      <c r="D26" s="3">
        <v>2250</v>
      </c>
      <c r="E26" s="3">
        <v>1530</v>
      </c>
      <c r="F26" s="1" t="s">
        <v>23</v>
      </c>
      <c r="G26" s="31" t="s">
        <v>10</v>
      </c>
      <c r="H26" s="25" t="s">
        <v>200</v>
      </c>
      <c r="I26" s="1" t="s">
        <v>4</v>
      </c>
      <c r="J26" s="1" t="s">
        <v>14</v>
      </c>
      <c r="K26" s="1">
        <v>3</v>
      </c>
      <c r="L26" s="1">
        <v>3</v>
      </c>
      <c r="M26" s="5"/>
      <c r="N26" s="5"/>
      <c r="O26" s="5"/>
      <c r="P26" s="5"/>
      <c r="Q26" s="1"/>
      <c r="R26" s="3"/>
      <c r="S26" s="34" t="s">
        <v>334</v>
      </c>
      <c r="T26" s="1"/>
      <c r="U26" s="44">
        <f>1.53*2.25*3900*1.03+350+1000</f>
        <v>15178.522500000001</v>
      </c>
      <c r="V26" s="44">
        <v>19690</v>
      </c>
      <c r="W26" s="44">
        <f>V26-U26</f>
        <v>4511.4774999999991</v>
      </c>
      <c r="X26" s="1" t="s">
        <v>294</v>
      </c>
    </row>
    <row r="27" spans="1:24" ht="101.25" customHeight="1" x14ac:dyDescent="0.25">
      <c r="A27" s="1">
        <v>21</v>
      </c>
      <c r="B27" s="1" t="s">
        <v>2</v>
      </c>
      <c r="C27" s="5">
        <v>2</v>
      </c>
      <c r="D27" s="3">
        <v>2250</v>
      </c>
      <c r="E27" s="3">
        <v>1530</v>
      </c>
      <c r="F27" s="1" t="s">
        <v>23</v>
      </c>
      <c r="G27" s="31" t="s">
        <v>10</v>
      </c>
      <c r="H27" s="25" t="s">
        <v>200</v>
      </c>
      <c r="I27" s="1" t="s">
        <v>4</v>
      </c>
      <c r="J27" s="1" t="s">
        <v>14</v>
      </c>
      <c r="K27" s="1">
        <v>3</v>
      </c>
      <c r="L27" s="1">
        <v>3</v>
      </c>
      <c r="M27" s="5"/>
      <c r="N27" s="5"/>
      <c r="O27" s="5"/>
      <c r="P27" s="5"/>
      <c r="Q27" s="1"/>
      <c r="R27" s="3"/>
      <c r="S27" s="34" t="s">
        <v>335</v>
      </c>
      <c r="T27" s="1"/>
      <c r="U27" s="44">
        <f>1.53*2.25*3900*1.03+350+1000</f>
        <v>15178.522500000001</v>
      </c>
      <c r="V27" s="44">
        <v>19690</v>
      </c>
      <c r="W27" s="44">
        <f>V27-U27</f>
        <v>4511.4774999999991</v>
      </c>
      <c r="X27" s="1" t="s">
        <v>292</v>
      </c>
    </row>
    <row r="28" spans="1:24" ht="90" customHeight="1" x14ac:dyDescent="0.25">
      <c r="A28" s="1">
        <v>22</v>
      </c>
      <c r="B28" s="1" t="s">
        <v>2</v>
      </c>
      <c r="C28" s="5">
        <v>2</v>
      </c>
      <c r="D28" s="3">
        <v>2110</v>
      </c>
      <c r="E28" s="3">
        <v>1530</v>
      </c>
      <c r="F28" s="1" t="s">
        <v>23</v>
      </c>
      <c r="G28" s="31" t="s">
        <v>10</v>
      </c>
      <c r="H28" s="25" t="s">
        <v>200</v>
      </c>
      <c r="I28" s="1" t="s">
        <v>4</v>
      </c>
      <c r="J28" s="1" t="s">
        <v>14</v>
      </c>
      <c r="K28" s="1">
        <v>2</v>
      </c>
      <c r="L28" s="1">
        <v>2</v>
      </c>
      <c r="M28" s="5"/>
      <c r="N28" s="5"/>
      <c r="O28" s="5"/>
      <c r="P28" s="5"/>
      <c r="Q28" s="1"/>
      <c r="R28" s="3"/>
      <c r="S28" s="34" t="s">
        <v>336</v>
      </c>
      <c r="T28" s="1"/>
      <c r="U28" s="44">
        <f>1.53*2.11*3900*1.03+350+1000</f>
        <v>14318.081099999999</v>
      </c>
      <c r="V28" s="44">
        <v>18820</v>
      </c>
      <c r="W28" s="44">
        <f>V28-U28</f>
        <v>4501.9189000000006</v>
      </c>
      <c r="X28" s="1" t="s">
        <v>295</v>
      </c>
    </row>
    <row r="29" spans="1:24" ht="62.25" customHeight="1" x14ac:dyDescent="0.25">
      <c r="A29" s="1">
        <v>23</v>
      </c>
      <c r="B29" s="1" t="s">
        <v>1</v>
      </c>
      <c r="C29" s="5">
        <v>1</v>
      </c>
      <c r="D29" s="3">
        <v>2110</v>
      </c>
      <c r="E29" s="3">
        <v>990</v>
      </c>
      <c r="F29" s="1" t="s">
        <v>22</v>
      </c>
      <c r="G29" s="31"/>
      <c r="H29" s="25" t="s">
        <v>200</v>
      </c>
      <c r="I29" s="1" t="s">
        <v>4</v>
      </c>
      <c r="J29" s="1" t="s">
        <v>14</v>
      </c>
      <c r="K29" s="1">
        <v>2</v>
      </c>
      <c r="L29" s="1"/>
      <c r="M29" s="5"/>
      <c r="N29" s="5"/>
      <c r="O29" s="5"/>
      <c r="P29" s="5"/>
      <c r="Q29" s="1"/>
      <c r="R29" s="3"/>
      <c r="S29" s="34" t="s">
        <v>322</v>
      </c>
      <c r="T29" s="1"/>
      <c r="U29" s="44">
        <f>7100*1.03+350</f>
        <v>7663</v>
      </c>
      <c r="V29" s="44">
        <v>7670</v>
      </c>
      <c r="W29" s="44"/>
      <c r="X29" s="1" t="s">
        <v>296</v>
      </c>
    </row>
    <row r="30" spans="1:24" ht="66" customHeight="1" x14ac:dyDescent="0.25">
      <c r="A30" s="1">
        <v>24</v>
      </c>
      <c r="B30" s="1" t="s">
        <v>1</v>
      </c>
      <c r="C30" s="5">
        <v>1</v>
      </c>
      <c r="D30" s="3">
        <v>2110</v>
      </c>
      <c r="E30" s="3">
        <v>990</v>
      </c>
      <c r="F30" s="1" t="s">
        <v>22</v>
      </c>
      <c r="G30" s="31"/>
      <c r="H30" s="25" t="s">
        <v>200</v>
      </c>
      <c r="I30" s="1" t="s">
        <v>4</v>
      </c>
      <c r="J30" s="1" t="s">
        <v>14</v>
      </c>
      <c r="K30" s="1">
        <v>2</v>
      </c>
      <c r="L30" s="1"/>
      <c r="M30" s="5"/>
      <c r="N30" s="5"/>
      <c r="O30" s="5"/>
      <c r="P30" s="5"/>
      <c r="Q30" s="1"/>
      <c r="R30" s="3"/>
      <c r="S30" s="34" t="s">
        <v>322</v>
      </c>
      <c r="T30" s="1"/>
      <c r="U30" s="44">
        <f>7100*1.03+350</f>
        <v>7663</v>
      </c>
      <c r="V30" s="44">
        <v>7670</v>
      </c>
      <c r="W30" s="44"/>
      <c r="X30" s="1" t="s">
        <v>297</v>
      </c>
    </row>
    <row r="31" spans="1:24" ht="104.25" customHeight="1" x14ac:dyDescent="0.25">
      <c r="A31" s="1">
        <v>25</v>
      </c>
      <c r="B31" s="1" t="s">
        <v>2</v>
      </c>
      <c r="C31" s="5">
        <v>2</v>
      </c>
      <c r="D31" s="3">
        <v>2110</v>
      </c>
      <c r="E31" s="3">
        <v>1530</v>
      </c>
      <c r="F31" s="1" t="s">
        <v>23</v>
      </c>
      <c r="G31" s="30">
        <v>900</v>
      </c>
      <c r="H31" s="25" t="s">
        <v>200</v>
      </c>
      <c r="I31" s="1" t="s">
        <v>4</v>
      </c>
      <c r="J31" s="1" t="s">
        <v>14</v>
      </c>
      <c r="K31" s="1">
        <v>2</v>
      </c>
      <c r="L31" s="1">
        <v>2</v>
      </c>
      <c r="M31" s="5"/>
      <c r="N31" s="5"/>
      <c r="O31" s="5"/>
      <c r="P31" s="5"/>
      <c r="Q31" s="1"/>
      <c r="R31" s="3"/>
      <c r="S31" s="34" t="s">
        <v>336</v>
      </c>
      <c r="T31" s="1"/>
      <c r="U31" s="44">
        <f>1.53*2.11*3900*1.03+350+1000</f>
        <v>14318.081099999999</v>
      </c>
      <c r="V31" s="44">
        <v>18820</v>
      </c>
      <c r="W31" s="44">
        <f>V31-U31</f>
        <v>4501.9189000000006</v>
      </c>
      <c r="X31" s="1" t="s">
        <v>298</v>
      </c>
    </row>
    <row r="32" spans="1:24" ht="106.5" customHeight="1" x14ac:dyDescent="0.25">
      <c r="A32" s="1">
        <v>26</v>
      </c>
      <c r="B32" s="1" t="s">
        <v>2</v>
      </c>
      <c r="C32" s="5">
        <v>2</v>
      </c>
      <c r="D32" s="3">
        <v>2110</v>
      </c>
      <c r="E32" s="3">
        <v>1530</v>
      </c>
      <c r="F32" s="1" t="s">
        <v>23</v>
      </c>
      <c r="G32" s="31" t="s">
        <v>10</v>
      </c>
      <c r="H32" s="25" t="s">
        <v>200</v>
      </c>
      <c r="I32" s="1" t="s">
        <v>4</v>
      </c>
      <c r="J32" s="1" t="s">
        <v>14</v>
      </c>
      <c r="K32" s="1">
        <v>2</v>
      </c>
      <c r="L32" s="1">
        <v>2</v>
      </c>
      <c r="M32" s="5"/>
      <c r="N32" s="5"/>
      <c r="O32" s="5"/>
      <c r="P32" s="5"/>
      <c r="Q32" s="1"/>
      <c r="R32" s="3"/>
      <c r="S32" s="34" t="s">
        <v>336</v>
      </c>
      <c r="T32" s="1"/>
      <c r="U32" s="44">
        <f>1.53*2.11*3900*1.03+350+1000</f>
        <v>14318.081099999999</v>
      </c>
      <c r="V32" s="44">
        <v>18820</v>
      </c>
      <c r="W32" s="44">
        <f>V32-U32</f>
        <v>4501.9189000000006</v>
      </c>
      <c r="X32" s="1" t="s">
        <v>299</v>
      </c>
    </row>
    <row r="33" spans="1:24" ht="103.5" customHeight="1" x14ac:dyDescent="0.25">
      <c r="A33" s="1">
        <v>27</v>
      </c>
      <c r="B33" s="1" t="s">
        <v>2</v>
      </c>
      <c r="C33" s="5">
        <v>2</v>
      </c>
      <c r="D33" s="3">
        <v>2250</v>
      </c>
      <c r="E33" s="3">
        <v>1500</v>
      </c>
      <c r="F33" s="1" t="s">
        <v>22</v>
      </c>
      <c r="G33" s="31" t="s">
        <v>10</v>
      </c>
      <c r="H33" s="25" t="s">
        <v>200</v>
      </c>
      <c r="I33" s="1" t="s">
        <v>4</v>
      </c>
      <c r="J33" s="1" t="s">
        <v>14</v>
      </c>
      <c r="K33" s="1">
        <v>3</v>
      </c>
      <c r="L33" s="1">
        <v>3</v>
      </c>
      <c r="M33" s="5"/>
      <c r="N33" s="5"/>
      <c r="O33" s="5"/>
      <c r="P33" s="5"/>
      <c r="Q33" s="1"/>
      <c r="R33" s="3"/>
      <c r="S33" s="34" t="s">
        <v>337</v>
      </c>
      <c r="T33" s="1"/>
      <c r="U33" s="44">
        <f>1.5*2.25*3900*1.03+350+1000</f>
        <v>14907.375</v>
      </c>
      <c r="V33" s="44">
        <v>19420</v>
      </c>
      <c r="W33" s="44">
        <f>V33-U33</f>
        <v>4512.625</v>
      </c>
      <c r="X33" s="1" t="s">
        <v>300</v>
      </c>
    </row>
    <row r="34" spans="1:24" ht="97.5" customHeight="1" x14ac:dyDescent="0.25">
      <c r="A34" s="1">
        <v>28</v>
      </c>
      <c r="B34" s="1" t="s">
        <v>2</v>
      </c>
      <c r="C34" s="5">
        <v>2</v>
      </c>
      <c r="D34" s="3">
        <v>2110</v>
      </c>
      <c r="E34" s="3">
        <v>1530</v>
      </c>
      <c r="F34" s="1" t="s">
        <v>23</v>
      </c>
      <c r="G34" s="31" t="s">
        <v>10</v>
      </c>
      <c r="H34" s="25" t="s">
        <v>200</v>
      </c>
      <c r="I34" s="1" t="s">
        <v>4</v>
      </c>
      <c r="J34" s="1" t="s">
        <v>14</v>
      </c>
      <c r="K34" s="1">
        <v>2</v>
      </c>
      <c r="L34" s="1">
        <v>2</v>
      </c>
      <c r="M34" s="5"/>
      <c r="N34" s="5"/>
      <c r="O34" s="5"/>
      <c r="P34" s="5"/>
      <c r="Q34" s="1"/>
      <c r="R34" s="3"/>
      <c r="S34" s="34" t="s">
        <v>336</v>
      </c>
      <c r="T34" s="1"/>
      <c r="U34" s="44">
        <f>1.53*2.11*3900*1.03+350+1000</f>
        <v>14318.081099999999</v>
      </c>
      <c r="V34" s="44">
        <v>18820</v>
      </c>
      <c r="W34" s="44">
        <f>V34-U34</f>
        <v>4501.9189000000006</v>
      </c>
      <c r="X34" s="1" t="s">
        <v>301</v>
      </c>
    </row>
    <row r="35" spans="1:24" ht="97.5" customHeight="1" x14ac:dyDescent="0.25">
      <c r="A35" s="1">
        <v>29</v>
      </c>
      <c r="B35" s="1" t="s">
        <v>2</v>
      </c>
      <c r="C35" s="5">
        <v>2</v>
      </c>
      <c r="D35" s="3">
        <v>2110</v>
      </c>
      <c r="E35" s="3">
        <v>1330</v>
      </c>
      <c r="F35" s="1" t="s">
        <v>23</v>
      </c>
      <c r="G35" s="30">
        <v>900</v>
      </c>
      <c r="H35" s="25" t="s">
        <v>200</v>
      </c>
      <c r="I35" s="1" t="s">
        <v>4</v>
      </c>
      <c r="J35" s="1" t="s">
        <v>14</v>
      </c>
      <c r="K35" s="1">
        <v>2</v>
      </c>
      <c r="L35" s="1">
        <v>2</v>
      </c>
      <c r="M35" s="5"/>
      <c r="N35" s="5"/>
      <c r="O35" s="5"/>
      <c r="P35" s="5"/>
      <c r="Q35" s="1"/>
      <c r="R35" s="3"/>
      <c r="S35" s="34" t="s">
        <v>338</v>
      </c>
      <c r="T35" s="1"/>
      <c r="U35" s="44">
        <f>1.33*2.11*3900*1.03+350+1000</f>
        <v>12622.9071</v>
      </c>
      <c r="V35" s="44">
        <v>17130</v>
      </c>
      <c r="W35" s="44">
        <f>V35-U35</f>
        <v>4507.0928999999996</v>
      </c>
      <c r="X35" s="1" t="s">
        <v>302</v>
      </c>
    </row>
    <row r="36" spans="1:24" ht="63.75" customHeight="1" x14ac:dyDescent="0.25">
      <c r="A36" s="1">
        <v>30</v>
      </c>
      <c r="B36" s="1" t="s">
        <v>1</v>
      </c>
      <c r="C36" s="5">
        <v>1</v>
      </c>
      <c r="D36" s="3">
        <v>2110</v>
      </c>
      <c r="E36" s="3">
        <v>990</v>
      </c>
      <c r="F36" s="1" t="s">
        <v>22</v>
      </c>
      <c r="G36" s="31"/>
      <c r="H36" s="25" t="s">
        <v>200</v>
      </c>
      <c r="I36" s="1" t="s">
        <v>4</v>
      </c>
      <c r="J36" s="1" t="s">
        <v>14</v>
      </c>
      <c r="K36" s="1">
        <v>2</v>
      </c>
      <c r="L36" s="1"/>
      <c r="M36" s="5"/>
      <c r="N36" s="5"/>
      <c r="O36" s="5"/>
      <c r="P36" s="5"/>
      <c r="Q36" s="1"/>
      <c r="R36" s="3"/>
      <c r="S36" s="34" t="s">
        <v>322</v>
      </c>
      <c r="T36" s="1"/>
      <c r="U36" s="44">
        <f t="shared" ref="U36:U42" si="1">7100*1.03+350</f>
        <v>7663</v>
      </c>
      <c r="V36" s="44">
        <v>7670</v>
      </c>
      <c r="W36" s="44"/>
      <c r="X36" s="1" t="s">
        <v>303</v>
      </c>
    </row>
    <row r="37" spans="1:24" ht="62.25" customHeight="1" x14ac:dyDescent="0.25">
      <c r="A37" s="1">
        <v>31</v>
      </c>
      <c r="B37" s="1" t="s">
        <v>1</v>
      </c>
      <c r="C37" s="5">
        <v>1</v>
      </c>
      <c r="D37" s="3">
        <v>2110</v>
      </c>
      <c r="E37" s="3">
        <v>990</v>
      </c>
      <c r="F37" s="1" t="s">
        <v>22</v>
      </c>
      <c r="G37" s="31"/>
      <c r="H37" s="25" t="s">
        <v>200</v>
      </c>
      <c r="I37" s="1" t="s">
        <v>4</v>
      </c>
      <c r="J37" s="1" t="s">
        <v>14</v>
      </c>
      <c r="K37" s="1">
        <v>2</v>
      </c>
      <c r="L37" s="1"/>
      <c r="M37" s="5"/>
      <c r="N37" s="5"/>
      <c r="O37" s="5"/>
      <c r="P37" s="5"/>
      <c r="Q37" s="1"/>
      <c r="R37" s="3"/>
      <c r="S37" s="34" t="s">
        <v>322</v>
      </c>
      <c r="T37" s="1"/>
      <c r="U37" s="44">
        <f t="shared" si="1"/>
        <v>7663</v>
      </c>
      <c r="V37" s="44">
        <v>7670</v>
      </c>
      <c r="W37" s="44"/>
      <c r="X37" s="1" t="s">
        <v>304</v>
      </c>
    </row>
    <row r="38" spans="1:24" ht="58.5" customHeight="1" x14ac:dyDescent="0.25">
      <c r="A38" s="1">
        <v>32</v>
      </c>
      <c r="B38" s="1" t="s">
        <v>1</v>
      </c>
      <c r="C38" s="5">
        <v>1</v>
      </c>
      <c r="D38" s="3">
        <v>2110</v>
      </c>
      <c r="E38" s="3">
        <v>990</v>
      </c>
      <c r="F38" s="1" t="s">
        <v>22</v>
      </c>
      <c r="G38" s="31"/>
      <c r="H38" s="25" t="s">
        <v>200</v>
      </c>
      <c r="I38" s="1" t="s">
        <v>4</v>
      </c>
      <c r="J38" s="1" t="s">
        <v>14</v>
      </c>
      <c r="K38" s="1">
        <v>2</v>
      </c>
      <c r="L38" s="1"/>
      <c r="M38" s="5"/>
      <c r="N38" s="5"/>
      <c r="O38" s="5"/>
      <c r="P38" s="5"/>
      <c r="Q38" s="1"/>
      <c r="R38" s="3"/>
      <c r="S38" s="34" t="s">
        <v>322</v>
      </c>
      <c r="T38" s="1"/>
      <c r="U38" s="44">
        <f t="shared" si="1"/>
        <v>7663</v>
      </c>
      <c r="V38" s="44">
        <v>7670</v>
      </c>
      <c r="W38" s="44"/>
      <c r="X38" s="1" t="s">
        <v>305</v>
      </c>
    </row>
    <row r="39" spans="1:24" ht="60" customHeight="1" x14ac:dyDescent="0.25">
      <c r="A39" s="1">
        <v>33</v>
      </c>
      <c r="B39" s="1" t="s">
        <v>1</v>
      </c>
      <c r="C39" s="5">
        <v>1</v>
      </c>
      <c r="D39" s="39">
        <v>2110</v>
      </c>
      <c r="E39" s="3">
        <v>990</v>
      </c>
      <c r="F39" s="1" t="s">
        <v>22</v>
      </c>
      <c r="G39" s="31"/>
      <c r="H39" s="25" t="s">
        <v>200</v>
      </c>
      <c r="I39" s="1" t="s">
        <v>4</v>
      </c>
      <c r="J39" s="1" t="s">
        <v>14</v>
      </c>
      <c r="K39" s="1">
        <v>2</v>
      </c>
      <c r="L39" s="1"/>
      <c r="M39" s="5"/>
      <c r="N39" s="5"/>
      <c r="O39" s="5"/>
      <c r="P39" s="5"/>
      <c r="Q39" s="1"/>
      <c r="R39" s="3"/>
      <c r="S39" s="34" t="s">
        <v>322</v>
      </c>
      <c r="T39" s="1"/>
      <c r="U39" s="44">
        <f t="shared" si="1"/>
        <v>7663</v>
      </c>
      <c r="V39" s="44">
        <v>7670</v>
      </c>
      <c r="W39" s="44"/>
      <c r="X39" s="1" t="s">
        <v>306</v>
      </c>
    </row>
    <row r="40" spans="1:24" ht="60.75" customHeight="1" x14ac:dyDescent="0.25">
      <c r="A40" s="1">
        <v>34</v>
      </c>
      <c r="B40" s="1" t="s">
        <v>1</v>
      </c>
      <c r="C40" s="5">
        <v>1</v>
      </c>
      <c r="D40" s="3">
        <v>2110</v>
      </c>
      <c r="E40" s="31">
        <v>900</v>
      </c>
      <c r="F40" s="1" t="s">
        <v>23</v>
      </c>
      <c r="G40" s="31"/>
      <c r="H40" s="25" t="s">
        <v>200</v>
      </c>
      <c r="I40" s="1" t="s">
        <v>4</v>
      </c>
      <c r="J40" s="1" t="s">
        <v>14</v>
      </c>
      <c r="K40" s="1">
        <v>2</v>
      </c>
      <c r="L40" s="1"/>
      <c r="M40" s="5"/>
      <c r="N40" s="5"/>
      <c r="O40" s="5"/>
      <c r="P40" s="5"/>
      <c r="Q40" s="1"/>
      <c r="R40" s="3"/>
      <c r="S40" s="34" t="s">
        <v>325</v>
      </c>
      <c r="T40" s="1"/>
      <c r="U40" s="44">
        <f t="shared" si="1"/>
        <v>7663</v>
      </c>
      <c r="V40" s="44">
        <v>7670</v>
      </c>
      <c r="W40" s="44"/>
      <c r="X40" s="1" t="s">
        <v>307</v>
      </c>
    </row>
    <row r="41" spans="1:24" ht="60.75" customHeight="1" x14ac:dyDescent="0.25">
      <c r="A41" s="1">
        <v>35</v>
      </c>
      <c r="B41" s="1" t="s">
        <v>1</v>
      </c>
      <c r="C41" s="5">
        <v>1</v>
      </c>
      <c r="D41" s="3">
        <v>2110</v>
      </c>
      <c r="E41" s="3">
        <v>990</v>
      </c>
      <c r="F41" s="1" t="s">
        <v>22</v>
      </c>
      <c r="G41" s="31"/>
      <c r="H41" s="25" t="s">
        <v>200</v>
      </c>
      <c r="I41" s="1" t="s">
        <v>4</v>
      </c>
      <c r="J41" s="1" t="s">
        <v>14</v>
      </c>
      <c r="K41" s="1">
        <v>2</v>
      </c>
      <c r="L41" s="1"/>
      <c r="M41" s="5"/>
      <c r="N41" s="5"/>
      <c r="O41" s="5"/>
      <c r="P41" s="5"/>
      <c r="Q41" s="1"/>
      <c r="R41" s="3"/>
      <c r="S41" s="34" t="s">
        <v>322</v>
      </c>
      <c r="T41" s="1"/>
      <c r="U41" s="44">
        <f t="shared" si="1"/>
        <v>7663</v>
      </c>
      <c r="V41" s="44">
        <v>7670</v>
      </c>
      <c r="W41" s="44"/>
      <c r="X41" s="1" t="s">
        <v>308</v>
      </c>
    </row>
    <row r="42" spans="1:24" ht="66" customHeight="1" x14ac:dyDescent="0.25">
      <c r="A42" s="1">
        <v>36</v>
      </c>
      <c r="B42" s="1" t="s">
        <v>1</v>
      </c>
      <c r="C42" s="5">
        <v>1</v>
      </c>
      <c r="D42" s="3">
        <v>2110</v>
      </c>
      <c r="E42" s="3">
        <v>990</v>
      </c>
      <c r="F42" s="1" t="s">
        <v>22</v>
      </c>
      <c r="G42" s="31"/>
      <c r="H42" s="25" t="s">
        <v>200</v>
      </c>
      <c r="I42" s="1" t="s">
        <v>4</v>
      </c>
      <c r="J42" s="1" t="s">
        <v>14</v>
      </c>
      <c r="K42" s="1">
        <v>2</v>
      </c>
      <c r="L42" s="1"/>
      <c r="M42" s="5"/>
      <c r="N42" s="5"/>
      <c r="O42" s="5"/>
      <c r="P42" s="5"/>
      <c r="Q42" s="1"/>
      <c r="R42" s="3"/>
      <c r="S42" s="34" t="s">
        <v>322</v>
      </c>
      <c r="T42" s="1"/>
      <c r="U42" s="44">
        <f t="shared" si="1"/>
        <v>7663</v>
      </c>
      <c r="V42" s="44">
        <v>7670</v>
      </c>
      <c r="W42" s="44"/>
      <c r="X42" s="1" t="s">
        <v>309</v>
      </c>
    </row>
    <row r="43" spans="1:24" ht="58.5" customHeight="1" x14ac:dyDescent="0.25">
      <c r="A43" s="1">
        <v>37</v>
      </c>
      <c r="B43" s="1" t="s">
        <v>1</v>
      </c>
      <c r="C43" s="5">
        <v>1</v>
      </c>
      <c r="D43" s="3">
        <v>2110</v>
      </c>
      <c r="E43" s="3">
        <v>1080</v>
      </c>
      <c r="F43" s="1" t="s">
        <v>23</v>
      </c>
      <c r="G43" s="31"/>
      <c r="H43" s="25" t="s">
        <v>200</v>
      </c>
      <c r="I43" s="1" t="s">
        <v>4</v>
      </c>
      <c r="J43" s="1" t="s">
        <v>14</v>
      </c>
      <c r="K43" s="1">
        <v>3</v>
      </c>
      <c r="L43" s="1"/>
      <c r="M43" s="5"/>
      <c r="N43" s="5"/>
      <c r="O43" s="5"/>
      <c r="P43" s="5"/>
      <c r="Q43" s="1"/>
      <c r="R43" s="3"/>
      <c r="S43" s="34" t="s">
        <v>326</v>
      </c>
      <c r="T43" s="1"/>
      <c r="U43" s="44">
        <f>7300*1.03+350</f>
        <v>7869</v>
      </c>
      <c r="V43" s="44">
        <v>7870</v>
      </c>
      <c r="W43" s="44"/>
      <c r="X43" s="1" t="s">
        <v>310</v>
      </c>
    </row>
    <row r="44" spans="1:24" ht="59.25" customHeight="1" x14ac:dyDescent="0.25">
      <c r="A44" s="1">
        <v>38</v>
      </c>
      <c r="B44" s="1" t="s">
        <v>1</v>
      </c>
      <c r="C44" s="5">
        <v>1</v>
      </c>
      <c r="D44" s="3">
        <v>2150</v>
      </c>
      <c r="E44" s="3">
        <v>990</v>
      </c>
      <c r="F44" s="1" t="s">
        <v>23</v>
      </c>
      <c r="G44" s="31"/>
      <c r="H44" s="25" t="s">
        <v>200</v>
      </c>
      <c r="I44" s="1" t="s">
        <v>227</v>
      </c>
      <c r="J44" s="1" t="s">
        <v>14</v>
      </c>
      <c r="K44" s="1">
        <v>2</v>
      </c>
      <c r="L44" s="1"/>
      <c r="M44" s="5"/>
      <c r="N44" s="5"/>
      <c r="O44" s="5"/>
      <c r="P44" s="5"/>
      <c r="Q44" s="1"/>
      <c r="R44" s="3"/>
      <c r="S44" s="34" t="s">
        <v>327</v>
      </c>
      <c r="T44" s="1"/>
      <c r="U44" s="44">
        <f>7100*1.03+350</f>
        <v>7663</v>
      </c>
      <c r="V44" s="44">
        <v>7670</v>
      </c>
      <c r="W44" s="44"/>
      <c r="X44" s="1" t="s">
        <v>311</v>
      </c>
    </row>
    <row r="45" spans="1:24" ht="58.5" customHeight="1" x14ac:dyDescent="0.25">
      <c r="A45" s="1">
        <v>39</v>
      </c>
      <c r="B45" s="1" t="s">
        <v>1</v>
      </c>
      <c r="C45" s="5">
        <v>1</v>
      </c>
      <c r="D45" s="3">
        <v>2150</v>
      </c>
      <c r="E45" s="3">
        <v>990</v>
      </c>
      <c r="F45" s="1" t="s">
        <v>23</v>
      </c>
      <c r="G45" s="31"/>
      <c r="H45" s="25" t="s">
        <v>200</v>
      </c>
      <c r="I45" s="1" t="s">
        <v>227</v>
      </c>
      <c r="J45" s="1" t="s">
        <v>14</v>
      </c>
      <c r="K45" s="1">
        <v>2</v>
      </c>
      <c r="L45" s="1"/>
      <c r="M45" s="5"/>
      <c r="N45" s="5"/>
      <c r="O45" s="5"/>
      <c r="P45" s="5"/>
      <c r="Q45" s="1"/>
      <c r="R45" s="3"/>
      <c r="S45" s="34" t="s">
        <v>327</v>
      </c>
      <c r="T45" s="1"/>
      <c r="U45" s="44">
        <f>7100*1.03+350</f>
        <v>7663</v>
      </c>
      <c r="V45" s="44">
        <v>7670</v>
      </c>
      <c r="W45" s="44"/>
      <c r="X45" s="1" t="s">
        <v>312</v>
      </c>
    </row>
    <row r="46" spans="1:24" ht="67.5" customHeight="1" x14ac:dyDescent="0.25">
      <c r="A46" s="1">
        <v>42</v>
      </c>
      <c r="B46" s="1" t="s">
        <v>1</v>
      </c>
      <c r="C46" s="5">
        <v>1</v>
      </c>
      <c r="D46" s="3">
        <v>2150</v>
      </c>
      <c r="E46" s="31">
        <v>900</v>
      </c>
      <c r="F46" s="1" t="s">
        <v>23</v>
      </c>
      <c r="G46" s="31"/>
      <c r="H46" s="25" t="s">
        <v>200</v>
      </c>
      <c r="I46" s="1" t="s">
        <v>227</v>
      </c>
      <c r="J46" s="1" t="s">
        <v>14</v>
      </c>
      <c r="K46" s="1">
        <v>2</v>
      </c>
      <c r="L46" s="1"/>
      <c r="M46" s="5"/>
      <c r="N46" s="5"/>
      <c r="O46" s="5"/>
      <c r="P46" s="5"/>
      <c r="Q46" s="1"/>
      <c r="R46" s="3"/>
      <c r="S46" s="34" t="s">
        <v>328</v>
      </c>
      <c r="T46" s="1"/>
      <c r="U46" s="44">
        <f>7100*1.03+350</f>
        <v>7663</v>
      </c>
      <c r="V46" s="44">
        <v>7670</v>
      </c>
      <c r="W46" s="44"/>
      <c r="X46" s="1" t="s">
        <v>313</v>
      </c>
    </row>
    <row r="47" spans="1:24" ht="62.25" customHeight="1" x14ac:dyDescent="0.25">
      <c r="A47" s="1">
        <v>43</v>
      </c>
      <c r="B47" s="1" t="s">
        <v>1</v>
      </c>
      <c r="C47" s="5">
        <v>1</v>
      </c>
      <c r="D47" s="3">
        <v>2110</v>
      </c>
      <c r="E47" s="31">
        <v>990</v>
      </c>
      <c r="F47" s="1" t="s">
        <v>22</v>
      </c>
      <c r="G47" s="31"/>
      <c r="H47" s="25" t="s">
        <v>200</v>
      </c>
      <c r="I47" s="1" t="s">
        <v>4</v>
      </c>
      <c r="J47" s="1" t="s">
        <v>14</v>
      </c>
      <c r="K47" s="1">
        <v>2</v>
      </c>
      <c r="L47" s="1"/>
      <c r="M47" s="5"/>
      <c r="N47" s="5"/>
      <c r="O47" s="5"/>
      <c r="P47" s="5"/>
      <c r="Q47" s="1"/>
      <c r="R47" s="3"/>
      <c r="S47" s="34" t="s">
        <v>322</v>
      </c>
      <c r="T47" s="1"/>
      <c r="U47" s="44">
        <f>7100*1.03+350</f>
        <v>7663</v>
      </c>
      <c r="V47" s="44">
        <v>7670</v>
      </c>
      <c r="W47" s="44"/>
      <c r="X47" s="1" t="s">
        <v>314</v>
      </c>
    </row>
    <row r="48" spans="1:24" ht="71.25" customHeight="1" x14ac:dyDescent="0.25">
      <c r="A48" s="1">
        <v>44</v>
      </c>
      <c r="B48" s="1" t="s">
        <v>1</v>
      </c>
      <c r="C48" s="5">
        <v>1</v>
      </c>
      <c r="D48" s="3">
        <v>2110</v>
      </c>
      <c r="E48" s="31">
        <v>1030</v>
      </c>
      <c r="F48" s="1" t="s">
        <v>22</v>
      </c>
      <c r="G48" s="31"/>
      <c r="H48" s="25" t="s">
        <v>315</v>
      </c>
      <c r="I48" s="1" t="s">
        <v>4</v>
      </c>
      <c r="J48" s="1" t="s">
        <v>14</v>
      </c>
      <c r="K48" s="1">
        <v>3</v>
      </c>
      <c r="L48" s="1"/>
      <c r="M48" s="5"/>
      <c r="N48" s="5"/>
      <c r="O48" s="5"/>
      <c r="P48" s="5"/>
      <c r="Q48" s="1"/>
      <c r="R48" s="3"/>
      <c r="S48" s="34" t="s">
        <v>339</v>
      </c>
      <c r="T48" s="1"/>
      <c r="U48" s="44">
        <f>7300*1.05+350</f>
        <v>8015</v>
      </c>
      <c r="V48" s="44">
        <v>8010</v>
      </c>
      <c r="W48" s="44"/>
      <c r="X48" s="1" t="s">
        <v>316</v>
      </c>
    </row>
    <row r="49" spans="1:24" ht="75.75" customHeight="1" x14ac:dyDescent="0.25">
      <c r="A49" s="1">
        <v>45</v>
      </c>
      <c r="B49" s="1" t="s">
        <v>1</v>
      </c>
      <c r="C49" s="5">
        <v>1</v>
      </c>
      <c r="D49" s="3">
        <v>2110</v>
      </c>
      <c r="E49" s="31">
        <v>1030</v>
      </c>
      <c r="F49" s="1" t="s">
        <v>22</v>
      </c>
      <c r="G49" s="31"/>
      <c r="H49" s="25" t="s">
        <v>315</v>
      </c>
      <c r="I49" s="1" t="s">
        <v>4</v>
      </c>
      <c r="J49" s="1" t="s">
        <v>14</v>
      </c>
      <c r="K49" s="1">
        <v>3</v>
      </c>
      <c r="L49" s="1"/>
      <c r="M49" s="5"/>
      <c r="N49" s="5"/>
      <c r="O49" s="5"/>
      <c r="P49" s="5"/>
      <c r="Q49" s="1"/>
      <c r="R49" s="3"/>
      <c r="S49" s="34" t="s">
        <v>340</v>
      </c>
      <c r="T49" s="1"/>
      <c r="U49" s="44">
        <f>7300*1.05+350</f>
        <v>8015</v>
      </c>
      <c r="V49" s="44">
        <v>8010</v>
      </c>
      <c r="W49" s="44"/>
      <c r="X49" s="1" t="s">
        <v>317</v>
      </c>
    </row>
    <row r="50" spans="1:24" x14ac:dyDescent="0.25">
      <c r="A50" s="4"/>
      <c r="B50" s="4"/>
      <c r="C50" s="6">
        <f>SUM(C9:C49)</f>
        <v>55</v>
      </c>
      <c r="D50" s="7"/>
      <c r="E50" s="7"/>
      <c r="F50" s="4"/>
      <c r="G50" s="7"/>
      <c r="H50" s="27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4" x14ac:dyDescent="0.25">
      <c r="A51" s="4"/>
      <c r="B51" s="35" t="s">
        <v>318</v>
      </c>
      <c r="C51" s="36" t="s">
        <v>319</v>
      </c>
      <c r="D51" s="37"/>
      <c r="E51" s="37"/>
      <c r="F51" s="4"/>
      <c r="G51" s="7"/>
      <c r="H51" s="27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4" x14ac:dyDescent="0.25">
      <c r="A52" s="4"/>
      <c r="B52" s="35" t="s">
        <v>320</v>
      </c>
      <c r="C52" s="36" t="s">
        <v>329</v>
      </c>
      <c r="D52" s="7"/>
      <c r="E52" s="7"/>
      <c r="F52" s="4"/>
      <c r="G52" s="7"/>
      <c r="H52" s="27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24" x14ac:dyDescent="0.25">
      <c r="A53" s="4"/>
      <c r="B53" s="4"/>
      <c r="C53" s="6"/>
      <c r="D53" s="7"/>
      <c r="E53" s="7"/>
      <c r="F53" s="4"/>
      <c r="G53" s="7"/>
      <c r="H53" s="27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24" x14ac:dyDescent="0.25">
      <c r="A54" s="4"/>
      <c r="B54" s="4"/>
      <c r="C54" s="6"/>
      <c r="D54" s="7"/>
      <c r="E54" s="7"/>
      <c r="F54" s="4"/>
      <c r="G54" s="7"/>
      <c r="H54" s="27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24" x14ac:dyDescent="0.25">
      <c r="A55" s="4"/>
      <c r="B55" s="4"/>
      <c r="C55" s="6"/>
      <c r="D55" s="7"/>
      <c r="E55" s="7"/>
      <c r="F55" s="4"/>
      <c r="G55" s="7"/>
      <c r="H55" s="27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24" x14ac:dyDescent="0.25">
      <c r="A56" s="4"/>
      <c r="B56" s="4"/>
      <c r="C56" s="6"/>
      <c r="D56" s="7"/>
      <c r="E56" s="7"/>
      <c r="F56" s="4"/>
      <c r="G56" s="7"/>
      <c r="H56" s="27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24" x14ac:dyDescent="0.25">
      <c r="A57" s="4"/>
      <c r="B57" s="4"/>
      <c r="C57" s="6"/>
      <c r="D57" s="7"/>
      <c r="E57" s="7"/>
      <c r="F57" s="4"/>
      <c r="G57" s="7"/>
      <c r="H57" s="27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24" ht="18.75" x14ac:dyDescent="0.3">
      <c r="A58" s="4"/>
      <c r="B58" s="13" t="s">
        <v>270</v>
      </c>
      <c r="C58" s="14" t="s">
        <v>243</v>
      </c>
      <c r="D58" s="15"/>
      <c r="E58" s="15"/>
      <c r="F58" s="13"/>
      <c r="G58" s="15"/>
      <c r="H58" s="28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24" x14ac:dyDescent="0.25">
      <c r="A59" s="4"/>
      <c r="B59" s="9"/>
      <c r="C59" s="10"/>
      <c r="D59" s="11"/>
      <c r="E59" s="11"/>
      <c r="F59" s="9"/>
      <c r="G59" s="11"/>
      <c r="H59" s="29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24" x14ac:dyDescent="0.25">
      <c r="A60" s="4"/>
      <c r="B60" s="9"/>
      <c r="C60" s="10"/>
      <c r="D60" s="11"/>
      <c r="E60" s="11"/>
      <c r="F60" s="9"/>
      <c r="G60" s="12" t="s">
        <v>242</v>
      </c>
      <c r="H60" s="29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24" x14ac:dyDescent="0.25">
      <c r="A61" s="4"/>
      <c r="B61" s="4"/>
      <c r="C61" s="6"/>
      <c r="D61" s="7"/>
      <c r="E61" s="7"/>
      <c r="F61" s="4"/>
      <c r="G61" s="7"/>
      <c r="H61" s="27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24" x14ac:dyDescent="0.25">
      <c r="A62" s="4"/>
      <c r="B62" s="4"/>
      <c r="C62" s="6"/>
      <c r="D62" s="7"/>
      <c r="E62" s="7"/>
      <c r="F62" s="4"/>
      <c r="G62" s="7"/>
      <c r="H62" s="27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24" x14ac:dyDescent="0.25">
      <c r="A63" s="4"/>
      <c r="B63" s="4"/>
      <c r="C63" s="6"/>
      <c r="D63" s="7"/>
      <c r="E63" s="7"/>
      <c r="F63" s="4"/>
      <c r="G63" s="7"/>
      <c r="H63" s="27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24" x14ac:dyDescent="0.25">
      <c r="A64" s="4"/>
      <c r="B64" s="4"/>
      <c r="C64" s="6"/>
      <c r="D64" s="7"/>
      <c r="E64" s="7"/>
      <c r="F64" s="4"/>
      <c r="G64" s="7"/>
      <c r="H64" s="27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19" x14ac:dyDescent="0.25">
      <c r="A65" s="4"/>
      <c r="B65" s="4"/>
      <c r="C65" s="6"/>
      <c r="D65" s="7"/>
      <c r="E65" s="7"/>
      <c r="F65" s="4"/>
      <c r="G65" s="7"/>
      <c r="H65" s="27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19" x14ac:dyDescent="0.25">
      <c r="A66" s="4"/>
      <c r="B66" s="4"/>
      <c r="C66" s="6"/>
      <c r="D66" s="7"/>
      <c r="E66" s="7"/>
      <c r="F66" s="4"/>
      <c r="G66" s="7"/>
      <c r="H66" s="27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19" x14ac:dyDescent="0.25">
      <c r="A67" s="4"/>
      <c r="B67" s="4"/>
      <c r="C67" s="6"/>
      <c r="D67" s="7"/>
      <c r="E67" s="7"/>
      <c r="F67" s="4"/>
      <c r="G67" s="7"/>
      <c r="H67" s="27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19" x14ac:dyDescent="0.25">
      <c r="A68" s="4"/>
      <c r="B68" s="4"/>
      <c r="C68" s="6"/>
      <c r="D68" s="7"/>
      <c r="E68" s="7"/>
      <c r="F68" s="4"/>
      <c r="G68" s="7"/>
      <c r="H68" s="27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19" x14ac:dyDescent="0.25">
      <c r="A69" s="4"/>
      <c r="B69" s="4"/>
      <c r="C69" s="6"/>
      <c r="D69" s="7"/>
      <c r="E69" s="7"/>
      <c r="F69" s="4"/>
      <c r="G69" s="7"/>
      <c r="H69" s="27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19" x14ac:dyDescent="0.25">
      <c r="A70" s="4"/>
      <c r="B70" s="4"/>
      <c r="C70" s="6"/>
      <c r="D70" s="7"/>
      <c r="E70" s="7"/>
      <c r="F70" s="4"/>
      <c r="G70" s="7"/>
      <c r="H70" s="27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19" x14ac:dyDescent="0.25">
      <c r="A71" s="4"/>
      <c r="B71" s="4"/>
      <c r="C71" s="6"/>
      <c r="D71" s="7"/>
      <c r="E71" s="7"/>
      <c r="F71" s="4"/>
      <c r="G71" s="7"/>
      <c r="H71" s="27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19" x14ac:dyDescent="0.25">
      <c r="A72" s="4"/>
      <c r="B72" s="4"/>
      <c r="C72" s="6"/>
      <c r="D72" s="7"/>
      <c r="E72" s="7"/>
      <c r="F72" s="4"/>
      <c r="G72" s="7"/>
      <c r="H72" s="27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19" x14ac:dyDescent="0.25">
      <c r="A73" s="4"/>
      <c r="B73" s="4"/>
      <c r="C73" s="6"/>
      <c r="D73" s="7"/>
      <c r="E73" s="7"/>
      <c r="F73" s="4"/>
      <c r="G73" s="7"/>
      <c r="H73" s="27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19" x14ac:dyDescent="0.25">
      <c r="A74" s="4"/>
      <c r="B74" s="4"/>
      <c r="C74" s="6"/>
      <c r="D74" s="7"/>
      <c r="E74" s="7"/>
      <c r="F74" s="4"/>
      <c r="G74" s="7"/>
      <c r="H74" s="27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19" x14ac:dyDescent="0.25">
      <c r="A75" s="4"/>
      <c r="B75" s="4"/>
      <c r="C75" s="6"/>
      <c r="D75" s="7"/>
      <c r="E75" s="7"/>
      <c r="F75" s="4"/>
      <c r="G75" s="7"/>
      <c r="H75" s="27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19" x14ac:dyDescent="0.25">
      <c r="A76" s="4"/>
      <c r="B76" s="4"/>
      <c r="C76" s="6"/>
      <c r="D76" s="7"/>
      <c r="E76" s="7"/>
      <c r="F76" s="4"/>
      <c r="G76" s="7"/>
      <c r="H76" s="27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19" x14ac:dyDescent="0.25">
      <c r="A77" s="4"/>
      <c r="B77" s="4"/>
      <c r="C77" s="6"/>
      <c r="D77" s="7"/>
      <c r="E77" s="7"/>
      <c r="F77" s="4"/>
      <c r="G77" s="7"/>
      <c r="H77" s="27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</row>
    <row r="78" spans="1:19" x14ac:dyDescent="0.25">
      <c r="A78" s="4"/>
      <c r="B78" s="4"/>
      <c r="C78" s="6"/>
      <c r="D78" s="7"/>
      <c r="E78" s="7"/>
      <c r="F78" s="4"/>
      <c r="G78" s="7"/>
      <c r="H78" s="27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</row>
    <row r="79" spans="1:19" x14ac:dyDescent="0.25">
      <c r="A79" s="4"/>
      <c r="B79" s="4"/>
      <c r="C79" s="6"/>
      <c r="D79" s="7"/>
      <c r="E79" s="7"/>
      <c r="F79" s="4"/>
      <c r="G79" s="7"/>
      <c r="H79" s="27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</row>
    <row r="80" spans="1:19" x14ac:dyDescent="0.25">
      <c r="A80" s="4"/>
      <c r="B80" s="4"/>
      <c r="C80" s="6"/>
      <c r="D80" s="7"/>
      <c r="E80" s="7"/>
      <c r="F80" s="4"/>
      <c r="G80" s="7"/>
      <c r="H80" s="27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</row>
    <row r="81" spans="1:19" x14ac:dyDescent="0.25">
      <c r="A81" s="4"/>
      <c r="B81" s="4"/>
      <c r="C81" s="6"/>
      <c r="D81" s="7"/>
      <c r="E81" s="7"/>
      <c r="F81" s="4"/>
      <c r="G81" s="7"/>
      <c r="H81" s="27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</row>
    <row r="82" spans="1:19" x14ac:dyDescent="0.25">
      <c r="A82" s="4"/>
      <c r="B82" s="4"/>
      <c r="C82" s="6"/>
      <c r="D82" s="7"/>
      <c r="E82" s="7"/>
      <c r="F82" s="4"/>
      <c r="G82" s="7"/>
      <c r="H82" s="27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</row>
    <row r="83" spans="1:19" x14ac:dyDescent="0.25">
      <c r="A83" s="4"/>
      <c r="B83" s="4"/>
      <c r="C83" s="6"/>
      <c r="D83" s="7"/>
      <c r="E83" s="7"/>
      <c r="F83" s="4"/>
      <c r="G83" s="7"/>
      <c r="H83" s="27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</row>
    <row r="84" spans="1:19" x14ac:dyDescent="0.25">
      <c r="A84" s="4"/>
      <c r="B84" s="4"/>
      <c r="C84" s="6"/>
      <c r="D84" s="7"/>
      <c r="E84" s="7"/>
      <c r="F84" s="4"/>
      <c r="G84" s="7"/>
      <c r="H84" s="27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</row>
    <row r="85" spans="1:19" x14ac:dyDescent="0.25">
      <c r="A85" s="4"/>
      <c r="B85" s="4"/>
      <c r="C85" s="6"/>
      <c r="D85" s="7"/>
      <c r="E85" s="7"/>
      <c r="F85" s="4"/>
      <c r="G85" s="7"/>
      <c r="H85" s="27"/>
      <c r="I85" s="4"/>
      <c r="J85" s="4"/>
      <c r="K85" s="4"/>
      <c r="L85" s="4"/>
      <c r="M85" s="6"/>
      <c r="N85" s="6"/>
      <c r="O85" s="6"/>
      <c r="P85" s="6"/>
      <c r="Q85" s="4"/>
      <c r="R85" s="7"/>
      <c r="S85" s="8"/>
    </row>
    <row r="86" spans="1:19" x14ac:dyDescent="0.25">
      <c r="A86" s="4"/>
      <c r="B86" s="4"/>
      <c r="C86" s="6"/>
      <c r="D86" s="7"/>
      <c r="E86" s="7"/>
      <c r="F86" s="4"/>
      <c r="G86" s="7"/>
      <c r="H86" s="27"/>
      <c r="I86" s="4"/>
      <c r="J86" s="4"/>
      <c r="K86" s="4"/>
      <c r="L86" s="4"/>
      <c r="M86" s="6"/>
      <c r="N86" s="6"/>
      <c r="O86" s="6"/>
      <c r="P86" s="6"/>
      <c r="Q86" s="4"/>
      <c r="R86" s="7"/>
      <c r="S86" s="8"/>
    </row>
    <row r="87" spans="1:19" x14ac:dyDescent="0.25">
      <c r="A87" s="4"/>
      <c r="B87" s="4"/>
      <c r="C87" s="6"/>
      <c r="D87" s="7"/>
      <c r="E87" s="7"/>
      <c r="F87" s="4"/>
      <c r="G87" s="7"/>
      <c r="H87" s="27"/>
      <c r="I87" s="4"/>
      <c r="J87" s="4"/>
      <c r="K87" s="4"/>
      <c r="L87" s="4"/>
      <c r="M87" s="6"/>
      <c r="N87" s="6"/>
      <c r="O87" s="6"/>
      <c r="P87" s="6"/>
      <c r="Q87" s="4"/>
      <c r="R87" s="7"/>
      <c r="S87" s="8"/>
    </row>
    <row r="88" spans="1:19" x14ac:dyDescent="0.25">
      <c r="A88" s="4"/>
      <c r="B88" s="4"/>
      <c r="C88" s="6"/>
      <c r="D88" s="7"/>
      <c r="E88" s="7"/>
      <c r="F88" s="4"/>
      <c r="G88" s="7"/>
      <c r="H88" s="27"/>
      <c r="I88" s="4"/>
      <c r="J88" s="4"/>
      <c r="K88" s="4"/>
      <c r="L88" s="4"/>
      <c r="M88" s="6"/>
      <c r="N88" s="6"/>
      <c r="O88" s="6"/>
      <c r="P88" s="6"/>
      <c r="Q88" s="4"/>
      <c r="R88" s="7"/>
      <c r="S88" s="8"/>
    </row>
    <row r="89" spans="1:19" x14ac:dyDescent="0.25">
      <c r="A89" s="4"/>
      <c r="B89" s="4"/>
      <c r="C89" s="6"/>
      <c r="D89" s="7"/>
      <c r="E89" s="7"/>
      <c r="F89" s="4"/>
      <c r="G89" s="7"/>
      <c r="H89" s="27"/>
      <c r="I89" s="4"/>
      <c r="J89" s="4"/>
      <c r="K89" s="4"/>
      <c r="L89" s="4"/>
      <c r="M89" s="6"/>
      <c r="N89" s="6"/>
      <c r="O89" s="6"/>
      <c r="P89" s="6"/>
      <c r="Q89" s="4"/>
      <c r="R89" s="7"/>
      <c r="S89" s="8"/>
    </row>
    <row r="90" spans="1:19" x14ac:dyDescent="0.25">
      <c r="A90" s="4"/>
      <c r="B90" s="4"/>
      <c r="C90" s="6"/>
      <c r="D90" s="7"/>
      <c r="E90" s="7"/>
      <c r="F90" s="4"/>
      <c r="G90" s="7"/>
      <c r="H90" s="27"/>
      <c r="I90" s="4"/>
      <c r="J90" s="4"/>
      <c r="K90" s="4"/>
      <c r="L90" s="4"/>
      <c r="M90" s="6"/>
      <c r="N90" s="6"/>
      <c r="O90" s="6"/>
      <c r="P90" s="6"/>
      <c r="Q90" s="4"/>
      <c r="R90" s="7"/>
      <c r="S90" s="8"/>
    </row>
    <row r="91" spans="1:19" x14ac:dyDescent="0.25">
      <c r="A91" s="4"/>
      <c r="B91" s="4"/>
      <c r="C91" s="6"/>
      <c r="D91" s="7"/>
      <c r="E91" s="7"/>
      <c r="F91" s="4"/>
      <c r="G91" s="7"/>
      <c r="H91" s="27"/>
      <c r="I91" s="4"/>
      <c r="J91" s="4"/>
      <c r="K91" s="4"/>
      <c r="L91" s="4"/>
      <c r="M91" s="6"/>
      <c r="N91" s="6"/>
      <c r="O91" s="6"/>
      <c r="P91" s="6"/>
      <c r="Q91" s="4"/>
      <c r="R91" s="7"/>
      <c r="S91" s="8"/>
    </row>
    <row r="92" spans="1:19" x14ac:dyDescent="0.25">
      <c r="A92" s="4"/>
      <c r="B92" s="4"/>
      <c r="C92" s="6"/>
      <c r="D92" s="7"/>
      <c r="E92" s="7"/>
      <c r="F92" s="4"/>
      <c r="G92" s="7"/>
      <c r="H92" s="27"/>
      <c r="I92" s="4"/>
      <c r="J92" s="4"/>
      <c r="K92" s="4"/>
      <c r="L92" s="4"/>
      <c r="M92" s="6"/>
      <c r="N92" s="6"/>
      <c r="O92" s="6"/>
      <c r="P92" s="6"/>
      <c r="Q92" s="4"/>
      <c r="R92" s="7"/>
      <c r="S92" s="8"/>
    </row>
    <row r="93" spans="1:19" x14ac:dyDescent="0.25">
      <c r="A93" s="4"/>
      <c r="B93" s="4"/>
      <c r="C93" s="6"/>
      <c r="D93" s="7"/>
      <c r="E93" s="7"/>
      <c r="F93" s="4"/>
      <c r="G93" s="7"/>
      <c r="H93" s="27"/>
      <c r="I93" s="4"/>
      <c r="J93" s="4"/>
      <c r="K93" s="4"/>
      <c r="L93" s="4"/>
      <c r="M93" s="6"/>
      <c r="N93" s="6"/>
      <c r="O93" s="6"/>
      <c r="P93" s="6"/>
      <c r="Q93" s="4"/>
      <c r="R93" s="7"/>
      <c r="S93" s="8"/>
    </row>
    <row r="94" spans="1:19" x14ac:dyDescent="0.25">
      <c r="A94" s="4"/>
      <c r="B94" s="4"/>
      <c r="C94" s="6"/>
      <c r="D94" s="7"/>
      <c r="E94" s="7"/>
      <c r="F94" s="4"/>
      <c r="G94" s="7"/>
      <c r="H94" s="27"/>
      <c r="I94" s="4"/>
      <c r="J94" s="4"/>
      <c r="K94" s="4"/>
      <c r="L94" s="4"/>
      <c r="M94" s="6"/>
      <c r="N94" s="6"/>
      <c r="O94" s="6"/>
      <c r="P94" s="6"/>
      <c r="Q94" s="4"/>
      <c r="R94" s="7"/>
      <c r="S94" s="8"/>
    </row>
    <row r="95" spans="1:19" x14ac:dyDescent="0.25">
      <c r="A95" s="4"/>
      <c r="B95" s="4"/>
      <c r="C95" s="6"/>
      <c r="D95" s="7"/>
      <c r="E95" s="7"/>
      <c r="F95" s="4"/>
      <c r="G95" s="7"/>
      <c r="H95" s="27"/>
      <c r="I95" s="4"/>
      <c r="J95" s="4"/>
      <c r="K95" s="4"/>
      <c r="L95" s="4"/>
      <c r="M95" s="6"/>
      <c r="N95" s="6"/>
      <c r="O95" s="6"/>
      <c r="P95" s="6"/>
      <c r="Q95" s="4"/>
      <c r="R95" s="7"/>
      <c r="S95" s="8"/>
    </row>
    <row r="96" spans="1:19" x14ac:dyDescent="0.25">
      <c r="A96" s="4"/>
      <c r="B96" s="4"/>
      <c r="C96" s="6"/>
      <c r="D96" s="7"/>
      <c r="E96" s="7"/>
      <c r="F96" s="4"/>
      <c r="G96" s="7"/>
      <c r="H96" s="27"/>
      <c r="I96" s="4"/>
      <c r="J96" s="4"/>
      <c r="K96" s="4"/>
      <c r="L96" s="4"/>
      <c r="M96" s="6"/>
      <c r="N96" s="6"/>
      <c r="O96" s="6"/>
      <c r="P96" s="6"/>
      <c r="Q96" s="4"/>
      <c r="R96" s="7"/>
      <c r="S96" s="8"/>
    </row>
    <row r="97" spans="1:19" x14ac:dyDescent="0.25">
      <c r="A97" s="4"/>
      <c r="B97" s="4"/>
      <c r="C97" s="6"/>
      <c r="D97" s="7"/>
      <c r="E97" s="7"/>
      <c r="F97" s="4"/>
      <c r="G97" s="7"/>
      <c r="H97" s="27"/>
      <c r="I97" s="4"/>
      <c r="J97" s="4"/>
      <c r="K97" s="4"/>
      <c r="L97" s="4"/>
      <c r="M97" s="6"/>
      <c r="N97" s="6"/>
      <c r="O97" s="6"/>
      <c r="P97" s="6"/>
      <c r="Q97" s="4"/>
      <c r="R97" s="7"/>
      <c r="S97" s="8"/>
    </row>
    <row r="98" spans="1:19" x14ac:dyDescent="0.25">
      <c r="A98" s="4"/>
      <c r="B98" s="4"/>
      <c r="C98" s="6"/>
      <c r="D98" s="7"/>
      <c r="E98" s="7"/>
      <c r="F98" s="4"/>
      <c r="G98" s="7"/>
      <c r="H98" s="27"/>
      <c r="I98" s="4"/>
      <c r="J98" s="4"/>
      <c r="K98" s="4"/>
      <c r="L98" s="4"/>
      <c r="M98" s="6"/>
      <c r="N98" s="6"/>
      <c r="O98" s="6"/>
      <c r="P98" s="6"/>
      <c r="Q98" s="4"/>
      <c r="R98" s="7"/>
      <c r="S98" s="8"/>
    </row>
    <row r="99" spans="1:19" x14ac:dyDescent="0.25">
      <c r="A99" s="4"/>
      <c r="B99" s="4"/>
      <c r="C99" s="6"/>
      <c r="D99" s="7"/>
      <c r="E99" s="7"/>
      <c r="F99" s="4"/>
      <c r="G99" s="7"/>
      <c r="H99" s="27"/>
      <c r="I99" s="4"/>
      <c r="J99" s="4"/>
      <c r="K99" s="4"/>
      <c r="L99" s="4"/>
      <c r="M99" s="6"/>
      <c r="N99" s="6"/>
      <c r="O99" s="6"/>
      <c r="P99" s="6"/>
      <c r="Q99" s="4"/>
      <c r="R99" s="7"/>
      <c r="S99" s="8"/>
    </row>
    <row r="100" spans="1:19" x14ac:dyDescent="0.25">
      <c r="A100" s="4"/>
      <c r="B100" s="4"/>
      <c r="C100" s="6"/>
      <c r="D100" s="7"/>
      <c r="E100" s="7"/>
      <c r="F100" s="4"/>
      <c r="G100" s="7"/>
      <c r="H100" s="27"/>
      <c r="I100" s="4"/>
      <c r="J100" s="4"/>
      <c r="K100" s="4"/>
      <c r="L100" s="4"/>
      <c r="M100" s="6"/>
      <c r="N100" s="6"/>
      <c r="O100" s="6"/>
      <c r="P100" s="6"/>
      <c r="Q100" s="4"/>
      <c r="R100" s="7"/>
      <c r="S100" s="8"/>
    </row>
    <row r="101" spans="1:19" x14ac:dyDescent="0.25">
      <c r="A101" s="4"/>
      <c r="B101" s="4"/>
      <c r="C101" s="6"/>
      <c r="D101" s="7"/>
      <c r="E101" s="7"/>
      <c r="F101" s="4"/>
      <c r="G101" s="7"/>
      <c r="H101" s="27"/>
      <c r="I101" s="4"/>
      <c r="J101" s="4"/>
      <c r="K101" s="4"/>
      <c r="L101" s="4"/>
      <c r="M101" s="6"/>
      <c r="N101" s="6"/>
      <c r="O101" s="6"/>
      <c r="P101" s="6"/>
      <c r="Q101" s="4"/>
      <c r="R101" s="7"/>
      <c r="S101" s="8"/>
    </row>
    <row r="102" spans="1:19" x14ac:dyDescent="0.25">
      <c r="A102" s="4"/>
      <c r="B102" s="4"/>
      <c r="C102" s="6"/>
      <c r="D102" s="7"/>
      <c r="E102" s="7"/>
      <c r="F102" s="4"/>
      <c r="G102" s="7"/>
      <c r="H102" s="27"/>
      <c r="I102" s="4"/>
      <c r="J102" s="4"/>
      <c r="K102" s="4"/>
      <c r="L102" s="4"/>
      <c r="M102" s="6"/>
      <c r="N102" s="6"/>
      <c r="O102" s="6"/>
      <c r="P102" s="6"/>
      <c r="Q102" s="4"/>
      <c r="R102" s="7"/>
      <c r="S102" s="8"/>
    </row>
    <row r="103" spans="1:19" x14ac:dyDescent="0.25">
      <c r="A103" s="4"/>
      <c r="B103" s="4"/>
      <c r="C103" s="6"/>
      <c r="D103" s="7"/>
      <c r="E103" s="7"/>
      <c r="F103" s="4"/>
      <c r="G103" s="7"/>
      <c r="H103" s="27"/>
      <c r="I103" s="4"/>
      <c r="J103" s="4"/>
      <c r="K103" s="4"/>
      <c r="L103" s="4"/>
      <c r="M103" s="6"/>
      <c r="N103" s="6"/>
      <c r="O103" s="6"/>
      <c r="P103" s="6"/>
      <c r="Q103" s="4"/>
      <c r="R103" s="7"/>
      <c r="S103" s="8"/>
    </row>
    <row r="104" spans="1:19" x14ac:dyDescent="0.25">
      <c r="A104" s="4"/>
      <c r="B104" s="4"/>
      <c r="C104" s="6"/>
      <c r="D104" s="7"/>
      <c r="E104" s="7"/>
      <c r="F104" s="4"/>
      <c r="G104" s="7"/>
      <c r="H104" s="27"/>
      <c r="I104" s="4"/>
      <c r="J104" s="4"/>
      <c r="K104" s="4"/>
      <c r="L104" s="4"/>
      <c r="M104" s="6"/>
      <c r="N104" s="6"/>
      <c r="O104" s="6"/>
      <c r="P104" s="6"/>
      <c r="Q104" s="4"/>
      <c r="R104" s="7"/>
      <c r="S104" s="8"/>
    </row>
    <row r="105" spans="1:19" x14ac:dyDescent="0.25">
      <c r="A105" s="4"/>
      <c r="B105" s="4"/>
      <c r="C105" s="6"/>
      <c r="D105" s="7"/>
      <c r="E105" s="7"/>
      <c r="F105" s="4"/>
      <c r="G105" s="7"/>
      <c r="H105" s="27"/>
      <c r="I105" s="4"/>
      <c r="J105" s="4"/>
      <c r="K105" s="4"/>
      <c r="L105" s="4"/>
      <c r="M105" s="6"/>
      <c r="N105" s="6"/>
      <c r="O105" s="6"/>
      <c r="P105" s="6"/>
      <c r="Q105" s="4"/>
      <c r="R105" s="7"/>
      <c r="S105" s="8"/>
    </row>
    <row r="106" spans="1:19" x14ac:dyDescent="0.25">
      <c r="A106" s="4"/>
      <c r="B106" s="4"/>
      <c r="C106" s="6"/>
      <c r="D106" s="7"/>
      <c r="E106" s="7"/>
      <c r="F106" s="4"/>
      <c r="G106" s="7"/>
      <c r="H106" s="27"/>
      <c r="I106" s="4"/>
      <c r="J106" s="4"/>
      <c r="K106" s="4"/>
      <c r="L106" s="4"/>
      <c r="M106" s="6"/>
      <c r="N106" s="6"/>
      <c r="O106" s="6"/>
      <c r="P106" s="6"/>
      <c r="Q106" s="4"/>
      <c r="R106" s="7"/>
      <c r="S106" s="8"/>
    </row>
    <row r="107" spans="1:19" x14ac:dyDescent="0.25">
      <c r="A107" s="4"/>
      <c r="B107" s="4"/>
      <c r="C107" s="6"/>
      <c r="D107" s="7"/>
      <c r="E107" s="7"/>
      <c r="F107" s="4"/>
      <c r="G107" s="7"/>
      <c r="H107" s="27"/>
      <c r="I107" s="4"/>
      <c r="J107" s="4"/>
      <c r="K107" s="4"/>
      <c r="L107" s="4"/>
      <c r="M107" s="6"/>
      <c r="N107" s="6"/>
      <c r="O107" s="6"/>
      <c r="P107" s="6"/>
      <c r="Q107" s="4"/>
      <c r="R107" s="7"/>
      <c r="S107" s="8"/>
    </row>
    <row r="108" spans="1:19" x14ac:dyDescent="0.25">
      <c r="A108" s="4"/>
      <c r="B108" s="4"/>
      <c r="C108" s="6"/>
      <c r="D108" s="7"/>
      <c r="E108" s="7"/>
      <c r="F108" s="4"/>
      <c r="G108" s="7"/>
      <c r="H108" s="27"/>
      <c r="I108" s="4"/>
      <c r="J108" s="4"/>
      <c r="K108" s="4"/>
      <c r="L108" s="4"/>
      <c r="M108" s="6"/>
      <c r="N108" s="6"/>
      <c r="O108" s="6"/>
      <c r="P108" s="6"/>
      <c r="Q108" s="4"/>
      <c r="R108" s="7"/>
      <c r="S108" s="8"/>
    </row>
    <row r="109" spans="1:19" x14ac:dyDescent="0.25">
      <c r="A109" s="4"/>
      <c r="B109" s="4"/>
      <c r="C109" s="6"/>
      <c r="D109" s="7"/>
      <c r="E109" s="7"/>
      <c r="F109" s="4"/>
      <c r="G109" s="7"/>
      <c r="H109" s="27"/>
      <c r="I109" s="4"/>
      <c r="J109" s="4"/>
      <c r="K109" s="4"/>
      <c r="L109" s="4"/>
      <c r="M109" s="6"/>
      <c r="N109" s="6"/>
      <c r="O109" s="6"/>
      <c r="P109" s="6"/>
      <c r="Q109" s="4"/>
      <c r="R109" s="7"/>
      <c r="S109" s="8"/>
    </row>
    <row r="110" spans="1:19" x14ac:dyDescent="0.25">
      <c r="A110" s="4"/>
      <c r="B110" s="4"/>
      <c r="C110" s="6"/>
      <c r="D110" s="7"/>
      <c r="E110" s="7"/>
      <c r="F110" s="4"/>
      <c r="G110" s="7"/>
      <c r="H110" s="27"/>
      <c r="I110" s="4"/>
      <c r="J110" s="4"/>
      <c r="K110" s="4"/>
      <c r="L110" s="4"/>
      <c r="M110" s="6"/>
      <c r="N110" s="6"/>
      <c r="O110" s="6"/>
      <c r="P110" s="6"/>
      <c r="Q110" s="4"/>
      <c r="R110" s="7"/>
      <c r="S110" s="8"/>
    </row>
    <row r="111" spans="1:19" x14ac:dyDescent="0.25">
      <c r="A111" s="4"/>
      <c r="B111" s="4"/>
      <c r="C111" s="6"/>
      <c r="D111" s="7"/>
      <c r="E111" s="7"/>
      <c r="F111" s="4"/>
      <c r="G111" s="7"/>
      <c r="H111" s="27"/>
      <c r="I111" s="4"/>
      <c r="J111" s="4"/>
      <c r="K111" s="4"/>
      <c r="L111" s="4"/>
      <c r="M111" s="6"/>
      <c r="N111" s="6"/>
      <c r="O111" s="6"/>
      <c r="P111" s="6"/>
      <c r="Q111" s="4"/>
      <c r="R111" s="7"/>
      <c r="S111" s="8"/>
    </row>
    <row r="112" spans="1:19" x14ac:dyDescent="0.25">
      <c r="A112" s="4"/>
      <c r="B112" s="4"/>
      <c r="C112" s="6"/>
      <c r="D112" s="7"/>
      <c r="E112" s="7"/>
      <c r="F112" s="4"/>
      <c r="G112" s="7"/>
      <c r="H112" s="27"/>
      <c r="I112" s="4"/>
      <c r="J112" s="4"/>
      <c r="K112" s="4"/>
      <c r="L112" s="4"/>
      <c r="M112" s="6"/>
      <c r="N112" s="6"/>
      <c r="O112" s="6"/>
      <c r="P112" s="6"/>
      <c r="Q112" s="4"/>
      <c r="R112" s="7"/>
      <c r="S112" s="8"/>
    </row>
    <row r="113" spans="1:20" x14ac:dyDescent="0.25">
      <c r="A113" s="4"/>
      <c r="B113" s="4"/>
      <c r="C113" s="6"/>
      <c r="D113" s="7"/>
      <c r="E113" s="7"/>
      <c r="F113" s="4"/>
      <c r="G113" s="7"/>
      <c r="H113" s="27"/>
      <c r="I113" s="4"/>
      <c r="J113" s="4"/>
      <c r="K113" s="4"/>
      <c r="L113" s="4"/>
      <c r="M113" s="6"/>
      <c r="N113" s="6"/>
      <c r="O113" s="6"/>
      <c r="P113" s="6"/>
      <c r="Q113" s="4"/>
      <c r="R113" s="7"/>
      <c r="S113" s="8"/>
    </row>
    <row r="114" spans="1:20" x14ac:dyDescent="0.25">
      <c r="A114" s="4"/>
      <c r="B114" s="4"/>
      <c r="C114" s="6"/>
      <c r="D114" s="7"/>
      <c r="E114" s="7"/>
      <c r="F114" s="4"/>
      <c r="G114" s="7"/>
      <c r="H114" s="27"/>
      <c r="I114" s="4"/>
      <c r="J114" s="4"/>
      <c r="K114" s="4"/>
      <c r="L114" s="4"/>
      <c r="M114" s="6"/>
      <c r="N114" s="6"/>
      <c r="O114" s="6"/>
      <c r="P114" s="6"/>
      <c r="Q114" s="4"/>
      <c r="R114" s="7"/>
      <c r="S114" s="8"/>
    </row>
    <row r="115" spans="1:20" x14ac:dyDescent="0.25">
      <c r="A115" s="4"/>
      <c r="B115" s="4"/>
      <c r="C115" s="6"/>
      <c r="D115" s="7"/>
      <c r="E115" s="7"/>
      <c r="F115" s="4"/>
      <c r="G115" s="7"/>
      <c r="H115" s="27"/>
      <c r="I115" s="4"/>
      <c r="J115" s="4"/>
      <c r="K115" s="4"/>
      <c r="L115" s="4"/>
      <c r="M115" s="6"/>
      <c r="N115" s="6"/>
      <c r="O115" s="6"/>
      <c r="P115" s="6"/>
      <c r="Q115" s="4"/>
      <c r="R115" s="7"/>
      <c r="S115" s="8"/>
    </row>
    <row r="116" spans="1:20" x14ac:dyDescent="0.25">
      <c r="A116" s="4"/>
      <c r="B116" s="4"/>
      <c r="C116" s="6"/>
      <c r="D116" s="7"/>
      <c r="E116" s="7"/>
      <c r="F116" s="4"/>
      <c r="G116" s="7"/>
      <c r="H116" s="27"/>
      <c r="I116" s="4"/>
      <c r="J116" s="4"/>
      <c r="K116" s="4"/>
      <c r="L116" s="4"/>
      <c r="M116" s="6"/>
      <c r="N116" s="6"/>
      <c r="O116" s="6"/>
      <c r="P116" s="6"/>
      <c r="Q116" s="4"/>
      <c r="R116" s="7"/>
      <c r="S116" s="8"/>
    </row>
    <row r="117" spans="1:20" x14ac:dyDescent="0.25">
      <c r="A117" s="4"/>
      <c r="B117" s="4"/>
      <c r="C117" s="6"/>
      <c r="D117" s="7"/>
      <c r="E117" s="7"/>
      <c r="F117" s="4"/>
      <c r="G117" s="7"/>
      <c r="H117" s="27"/>
      <c r="I117" s="4"/>
      <c r="J117" s="4"/>
      <c r="K117" s="4"/>
      <c r="L117" s="4"/>
      <c r="M117" s="6"/>
      <c r="N117" s="6"/>
      <c r="O117" s="6"/>
      <c r="P117" s="6"/>
      <c r="Q117" s="4"/>
      <c r="R117" s="7"/>
      <c r="S117" s="8"/>
      <c r="T117" s="4"/>
    </row>
    <row r="118" spans="1:20" x14ac:dyDescent="0.25">
      <c r="A118" s="4"/>
      <c r="B118" s="4"/>
      <c r="C118" s="6"/>
      <c r="D118" s="7"/>
      <c r="E118" s="7"/>
      <c r="F118" s="4"/>
      <c r="G118" s="7"/>
      <c r="H118" s="27"/>
      <c r="I118" s="4"/>
      <c r="J118" s="4"/>
      <c r="K118" s="4"/>
      <c r="L118" s="4"/>
      <c r="M118" s="6"/>
      <c r="N118" s="6"/>
      <c r="O118" s="6"/>
      <c r="P118" s="6"/>
      <c r="Q118" s="4"/>
      <c r="R118" s="7"/>
      <c r="S118" s="8"/>
      <c r="T118" s="4"/>
    </row>
    <row r="119" spans="1:20" x14ac:dyDescent="0.25">
      <c r="A119" s="4"/>
      <c r="B119" s="4"/>
      <c r="C119" s="6"/>
      <c r="D119" s="7"/>
      <c r="E119" s="7"/>
      <c r="F119" s="4"/>
      <c r="G119" s="7"/>
      <c r="H119" s="27"/>
      <c r="I119" s="4"/>
      <c r="J119" s="4"/>
      <c r="K119" s="4"/>
      <c r="L119" s="4"/>
      <c r="M119" s="6"/>
      <c r="N119" s="6"/>
      <c r="O119" s="6"/>
      <c r="P119" s="6"/>
      <c r="Q119" s="4"/>
      <c r="R119" s="7"/>
      <c r="S119" s="8"/>
      <c r="T119" s="4"/>
    </row>
    <row r="120" spans="1:20" x14ac:dyDescent="0.25">
      <c r="A120" s="4"/>
      <c r="B120" s="4"/>
      <c r="C120" s="6"/>
      <c r="D120" s="7"/>
      <c r="E120" s="7"/>
      <c r="F120" s="4"/>
      <c r="G120" s="7"/>
      <c r="H120" s="27"/>
      <c r="I120" s="4"/>
      <c r="J120" s="4"/>
      <c r="K120" s="4"/>
      <c r="L120" s="4"/>
      <c r="M120" s="6"/>
      <c r="N120" s="6"/>
      <c r="O120" s="6"/>
      <c r="P120" s="6"/>
      <c r="Q120" s="4"/>
      <c r="R120" s="7"/>
      <c r="S120" s="8"/>
      <c r="T120" s="4"/>
    </row>
    <row r="121" spans="1:20" x14ac:dyDescent="0.25">
      <c r="A121" s="4"/>
      <c r="B121" s="4"/>
      <c r="C121" s="6"/>
      <c r="D121" s="7"/>
      <c r="E121" s="7"/>
      <c r="F121" s="4"/>
      <c r="G121" s="7"/>
      <c r="H121" s="27"/>
      <c r="I121" s="4"/>
      <c r="J121" s="4"/>
      <c r="K121" s="4"/>
      <c r="L121" s="4"/>
      <c r="M121" s="6"/>
      <c r="N121" s="6"/>
      <c r="O121" s="6"/>
      <c r="P121" s="6"/>
      <c r="Q121" s="4"/>
      <c r="R121" s="7"/>
      <c r="S121" s="8"/>
      <c r="T121" s="4"/>
    </row>
    <row r="122" spans="1:20" x14ac:dyDescent="0.25">
      <c r="A122" s="4"/>
      <c r="B122" s="4"/>
      <c r="C122" s="6"/>
      <c r="D122" s="7"/>
      <c r="E122" s="7"/>
      <c r="F122" s="4"/>
      <c r="G122" s="7"/>
      <c r="H122" s="27"/>
      <c r="I122" s="4"/>
      <c r="J122" s="4"/>
      <c r="K122" s="4"/>
      <c r="L122" s="4"/>
      <c r="M122" s="6"/>
      <c r="N122" s="6"/>
      <c r="O122" s="6"/>
      <c r="P122" s="6"/>
      <c r="Q122" s="4"/>
      <c r="R122" s="4"/>
      <c r="S122" s="4"/>
      <c r="T122" s="4"/>
    </row>
    <row r="123" spans="1:20" x14ac:dyDescent="0.25">
      <c r="A123" s="4"/>
      <c r="B123" s="4"/>
      <c r="C123" s="6"/>
      <c r="D123" s="7"/>
      <c r="E123" s="7"/>
      <c r="F123" s="4"/>
      <c r="G123" s="7"/>
      <c r="H123" s="27"/>
      <c r="I123" s="4"/>
      <c r="J123" s="4"/>
      <c r="K123" s="4"/>
      <c r="L123" s="4"/>
      <c r="M123" s="6"/>
      <c r="N123" s="6"/>
      <c r="O123" s="6"/>
      <c r="P123" s="6"/>
      <c r="Q123" s="4"/>
      <c r="R123" s="4"/>
      <c r="S123" s="4"/>
      <c r="T123" s="4"/>
    </row>
    <row r="124" spans="1:20" x14ac:dyDescent="0.25">
      <c r="A124" s="4"/>
      <c r="B124" s="4"/>
      <c r="C124" s="6"/>
      <c r="D124" s="7"/>
      <c r="E124" s="7"/>
      <c r="F124" s="4"/>
      <c r="G124" s="7"/>
      <c r="H124" s="2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4"/>
      <c r="B125" s="4"/>
      <c r="C125" s="6"/>
      <c r="D125" s="7"/>
      <c r="E125" s="7"/>
      <c r="F125" s="4"/>
      <c r="G125" s="7"/>
      <c r="H125" s="2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4"/>
      <c r="B126" s="4"/>
      <c r="C126" s="4"/>
      <c r="D126" s="4"/>
      <c r="E126" s="4"/>
      <c r="F126" s="4"/>
      <c r="G126" s="4"/>
      <c r="H126" s="2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4"/>
      <c r="B127" s="4"/>
      <c r="C127" s="4"/>
      <c r="D127" s="4"/>
      <c r="E127" s="4"/>
      <c r="F127" s="4"/>
      <c r="G127" s="4"/>
      <c r="H127" s="2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4"/>
      <c r="B128" s="4"/>
      <c r="C128" s="4"/>
      <c r="D128" s="4"/>
      <c r="E128" s="4"/>
      <c r="F128" s="4"/>
      <c r="G128" s="4"/>
      <c r="H128" s="2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4"/>
      <c r="B129" s="4"/>
      <c r="C129" s="4"/>
      <c r="D129" s="4"/>
      <c r="E129" s="4"/>
      <c r="F129" s="4"/>
      <c r="G129" s="4"/>
      <c r="H129" s="2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4"/>
      <c r="B130" s="4"/>
      <c r="C130" s="4"/>
      <c r="D130" s="4"/>
      <c r="E130" s="4"/>
      <c r="F130" s="4"/>
      <c r="G130" s="4"/>
      <c r="H130" s="2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4"/>
      <c r="B131" s="4"/>
      <c r="C131" s="4"/>
      <c r="D131" s="4"/>
      <c r="E131" s="4"/>
      <c r="F131" s="4"/>
      <c r="G131" s="4"/>
      <c r="H131" s="2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4"/>
      <c r="B132" s="4"/>
      <c r="C132" s="4"/>
      <c r="D132" s="4"/>
      <c r="E132" s="4"/>
      <c r="F132" s="4"/>
      <c r="G132" s="4"/>
      <c r="H132" s="2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4"/>
      <c r="B133" s="4"/>
      <c r="C133" s="4"/>
      <c r="D133" s="4"/>
      <c r="E133" s="4"/>
      <c r="F133" s="4"/>
      <c r="G133" s="4"/>
      <c r="H133" s="2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4"/>
      <c r="B134" s="4"/>
      <c r="C134" s="4"/>
      <c r="D134" s="4"/>
      <c r="E134" s="4"/>
      <c r="F134" s="4"/>
      <c r="G134" s="4"/>
      <c r="H134" s="2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4"/>
      <c r="B135" s="4"/>
      <c r="C135" s="4"/>
      <c r="D135" s="4"/>
      <c r="E135" s="4"/>
      <c r="F135" s="4"/>
      <c r="G135" s="4"/>
      <c r="H135" s="2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2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2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2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49">
      <formula1>Способы_открывания</formula1>
    </dataValidation>
    <dataValidation type="list" allowBlank="1" showInputMessage="1" showErrorMessage="1" sqref="H9:H49">
      <formula1>Цвета_окраса</formula1>
    </dataValidation>
    <dataValidation type="list" allowBlank="1" showInputMessage="1" showErrorMessage="1" sqref="I9:I49">
      <formula1>Наличник</formula1>
    </dataValidation>
    <dataValidation type="list" allowBlank="1" showInputMessage="1" showErrorMessage="1" sqref="J9:J49">
      <formula1>Доводчик</formula1>
    </dataValidation>
    <dataValidation type="list" allowBlank="1" showInputMessage="1" showErrorMessage="1" sqref="Q9:Q49">
      <formula1>Фрамуга</formula1>
    </dataValidation>
    <dataValidation type="list" allowBlank="1" showInputMessage="1" showErrorMessage="1" sqref="B9:B4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0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0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0" t="s">
        <v>249</v>
      </c>
      <c r="C32" t="s">
        <v>55</v>
      </c>
    </row>
    <row r="33" spans="1:3" x14ac:dyDescent="0.25">
      <c r="A33" s="23" t="s">
        <v>267</v>
      </c>
      <c r="C33" t="s">
        <v>56</v>
      </c>
    </row>
    <row r="34" spans="1:3" x14ac:dyDescent="0.25">
      <c r="A34" s="23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2018-03-27T10:52:23Z</dcterms:modified>
</cp:coreProperties>
</file>