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f2ad22ca4eabd76/"/>
    </mc:Choice>
  </mc:AlternateContent>
  <xr:revisionPtr revIDLastSave="0" documentId="8_{659E38F0-E294-4AB4-B094-1EFD846864DD}" xr6:coauthVersionLast="47" xr6:coauthVersionMax="47" xr10:uidLastSave="{00000000-0000-0000-0000-000000000000}"/>
  <bookViews>
    <workbookView xWindow="-120" yWindow="-120" windowWidth="29040" windowHeight="15840" tabRatio="846" firstSheet="27" activeTab="5" xr2:uid="{00000000-000D-0000-FFFF-FFFF00000000}"/>
  </bookViews>
  <sheets>
    <sheet name="1300 STANDARD" sheetId="15" state="hidden" r:id="rId1"/>
    <sheet name="1300 STANDARD 2022" sheetId="33" r:id="rId2"/>
    <sheet name="1400 STANDARD" sheetId="16" state="hidden" r:id="rId3"/>
    <sheet name="1400 STANDARD 2022" sheetId="34" r:id="rId4"/>
    <sheet name="1400 CURVED" sheetId="2" state="hidden" r:id="rId5"/>
    <sheet name="1400 CURVED 2022" sheetId="35" r:id="rId6"/>
    <sheet name="1400 FULL CURVED" sheetId="5" state="hidden" r:id="rId7"/>
    <sheet name="1400 FULL CURVED 2022" sheetId="36" r:id="rId8"/>
    <sheet name="1400 FLAT" sheetId="17" state="hidden" r:id="rId9"/>
    <sheet name="1600 STANDARD" sheetId="3" state="hidden" r:id="rId10"/>
    <sheet name="1600 STANDARD 2022" sheetId="37" r:id="rId11"/>
    <sheet name="1600 CURVED" sheetId="18" state="hidden" r:id="rId12"/>
    <sheet name="1600 CURVED 2022" sheetId="38" r:id="rId13"/>
    <sheet name="1600 FULL CURVED" sheetId="19" state="hidden" r:id="rId14"/>
    <sheet name="1600 FULL CURVED 2022" sheetId="39" r:id="rId15"/>
    <sheet name="GUILLOTINE 8MM" sheetId="21" state="hidden" r:id="rId16"/>
    <sheet name="GUILLOTINE 8M" sheetId="40" r:id="rId17"/>
    <sheet name="GUILLOTINE 20MM DOUBLE GLAZED" sheetId="22" state="hidden" r:id="rId18"/>
    <sheet name="ARTICULATED AWNING" sheetId="7" state="hidden" r:id="rId19"/>
    <sheet name="CASSETTE AWNING" sheetId="11" state="hidden" r:id="rId20"/>
    <sheet name="WINDOW AWNING" sheetId="12" state="hidden" r:id="rId21"/>
    <sheet name="FRENCH STYLE AWNING" sheetId="8" state="hidden" r:id="rId22"/>
    <sheet name="MEGA UMBRELLA" sheetId="10" state="hidden" r:id="rId23"/>
    <sheet name="ZIP BLIND SCREEN" sheetId="24" state="hidden" r:id="rId24"/>
    <sheet name="GUILLOTINE 20MM" sheetId="53" r:id="rId25"/>
    <sheet name="GLASS ROOF 2022 10MM" sheetId="54" r:id="rId26"/>
    <sheet name="GLASS ROOF 26MM" sheetId="55" r:id="rId27"/>
    <sheet name="SKYTEKS SOFT" sheetId="56" r:id="rId28"/>
    <sheet name="SKYTEKS SLIDE" sheetId="57" r:id="rId29"/>
    <sheet name="SKYTEKS ROLL" sheetId="58" r:id="rId30"/>
    <sheet name="ZIP BLIND" sheetId="59" r:id="rId31"/>
    <sheet name="ROOF ZIP BLIND 2022" sheetId="60" r:id="rId32"/>
    <sheet name="SLIDING PLUS 8MM" sheetId="61" state="hidden" r:id="rId33"/>
    <sheet name="ZIP BLIND SOLTİS" sheetId="25" state="hidden" r:id="rId34"/>
    <sheet name="ZIP BLIND TRANSPARENT" sheetId="32" state="hidden" r:id="rId35"/>
    <sheet name="ROOF ZIP BLIND" sheetId="26" state="hidden" r:id="rId36"/>
    <sheet name="GLASS ROOF" sheetId="27" state="hidden" r:id="rId37"/>
    <sheet name="ROLLINGROOF" sheetId="28" state="hidden" r:id="rId38"/>
    <sheet name="גיליון12" sheetId="44" state="hidden" r:id="rId39"/>
    <sheet name="SLIDING PLUS" sheetId="29" state="hidden" r:id="rId40"/>
    <sheet name="SLIDING STANDARD" sheetId="30" state="hidden" r:id="rId41"/>
    <sheet name="SLIDING STANDARD 2022" sheetId="46" state="hidden" r:id="rId42"/>
    <sheet name="גיליון1" sheetId="47" state="hidden" r:id="rId43"/>
    <sheet name="גיליון2" sheetId="48" state="hidden" r:id="rId44"/>
    <sheet name="גיליון4" sheetId="52" state="hidden" r:id="rId45"/>
  </sheets>
  <externalReferences>
    <externalReference r:id="rId46"/>
  </externalReferences>
  <definedNames>
    <definedName name="_xlnm.Print_Area" localSheetId="0">'1300 STANDARD'!$A$1:$O$43</definedName>
    <definedName name="_xlnm.Print_Area" localSheetId="11">'1600 CURVED'!$A$1:$T$44</definedName>
    <definedName name="_xlnm.Print_Area" localSheetId="13">'1600 FULL CURVED'!$A$1:$R$41</definedName>
    <definedName name="_xlnm.Print_Area" localSheetId="9">'1600 STANDARD'!$A$1:$T$42</definedName>
    <definedName name="_xlnm.Print_Area" localSheetId="18">'ARTICULATED AWNING'!$A$1:$R$39</definedName>
    <definedName name="_xlnm.Print_Area" localSheetId="19">'CASSETTE AWNING'!$A$1:$Q$36</definedName>
    <definedName name="_xlnm.Print_Area" localSheetId="21">'FRENCH STYLE AWNING'!$A$1:$P$34</definedName>
    <definedName name="_xlnm.Print_Area" localSheetId="36">'GLASS ROOF'!$A$1:$W$37</definedName>
    <definedName name="_xlnm.Print_Area" localSheetId="17">'GUILLOTINE 20MM DOUBLE GLAZED'!$A$1:$S$38</definedName>
    <definedName name="_xlnm.Print_Area" localSheetId="15">'GUILLOTINE 8MM'!$A$1:$S$38</definedName>
    <definedName name="_xlnm.Print_Area" localSheetId="22">'MEGA UMBRELLA'!$A$1:$K$38</definedName>
    <definedName name="_xlnm.Print_Area" localSheetId="37">ROLLINGROOF!$A$1:$H$41</definedName>
    <definedName name="_xlnm.Print_Area" localSheetId="40">'SLIDING STANDARD'!$A$1:$S$48</definedName>
    <definedName name="_xlnm.Print_Area" localSheetId="20">'WINDOW AWNING'!$A$1:$Q$36</definedName>
    <definedName name="_xlnm.Print_Area" localSheetId="23">'ZIP BLIND SCREEN'!$A$1:$AA$43</definedName>
    <definedName name="_xlnm.Print_Area" localSheetId="33">'ZIP BLIND SOLTİS'!$A$1:$AA$44</definedName>
    <definedName name="_xlnm.Print_Area" localSheetId="34">'ZIP BLIND TRANSPARENT'!$A$1:$AA$43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53" l="1"/>
  <c r="G14" i="53"/>
  <c r="F14" i="53"/>
  <c r="E14" i="53"/>
  <c r="D14" i="53"/>
  <c r="C14" i="53"/>
  <c r="B14" i="53"/>
  <c r="H13" i="53"/>
  <c r="G13" i="53"/>
  <c r="F13" i="53"/>
  <c r="E13" i="53"/>
  <c r="D13" i="53"/>
  <c r="C13" i="53"/>
  <c r="B13" i="53"/>
  <c r="H12" i="53"/>
  <c r="G12" i="53"/>
  <c r="F12" i="53"/>
  <c r="E12" i="53"/>
  <c r="D12" i="53"/>
  <c r="C12" i="53"/>
  <c r="B12" i="53"/>
  <c r="H11" i="53"/>
  <c r="G11" i="53"/>
  <c r="F11" i="53"/>
  <c r="E11" i="53"/>
  <c r="D11" i="53"/>
  <c r="C11" i="53"/>
  <c r="B11" i="53"/>
  <c r="H10" i="53"/>
  <c r="G10" i="53"/>
  <c r="F10" i="53"/>
  <c r="E10" i="53"/>
  <c r="D10" i="53"/>
  <c r="C10" i="53"/>
  <c r="B10" i="53"/>
  <c r="H9" i="53"/>
  <c r="G9" i="53"/>
  <c r="F9" i="53"/>
  <c r="E9" i="53"/>
  <c r="D9" i="53"/>
  <c r="C9" i="53"/>
  <c r="B9" i="53"/>
  <c r="H8" i="53"/>
  <c r="G8" i="53"/>
  <c r="F8" i="53"/>
  <c r="E8" i="53"/>
  <c r="D8" i="53"/>
  <c r="C8" i="53"/>
  <c r="B8" i="53"/>
  <c r="H7" i="53"/>
  <c r="G7" i="53"/>
  <c r="F7" i="53"/>
  <c r="E7" i="53"/>
  <c r="D7" i="53"/>
  <c r="C7" i="53"/>
  <c r="B7" i="53"/>
  <c r="H6" i="53"/>
  <c r="G6" i="53"/>
  <c r="F6" i="53"/>
  <c r="E6" i="53"/>
  <c r="D6" i="53"/>
  <c r="C6" i="53"/>
  <c r="B6" i="53"/>
  <c r="H5" i="53"/>
  <c r="G5" i="53"/>
  <c r="F5" i="53"/>
  <c r="E5" i="53"/>
  <c r="D5" i="53"/>
  <c r="C5" i="53"/>
  <c r="B5" i="53"/>
  <c r="H4" i="53"/>
  <c r="G4" i="53"/>
  <c r="F4" i="53"/>
  <c r="E4" i="53"/>
  <c r="D4" i="53"/>
  <c r="C4" i="53"/>
  <c r="B4" i="53"/>
  <c r="H3" i="53"/>
  <c r="G3" i="53"/>
  <c r="F3" i="53"/>
  <c r="E3" i="53"/>
  <c r="D3" i="53"/>
  <c r="C3" i="53"/>
  <c r="B3" i="53"/>
  <c r="H2" i="53"/>
  <c r="G2" i="53"/>
  <c r="F2" i="53"/>
  <c r="E2" i="53"/>
  <c r="D2" i="53"/>
  <c r="C2" i="53"/>
  <c r="B2" i="53"/>
  <c r="I12" i="33"/>
  <c r="C2" i="40" l="1"/>
  <c r="D2" i="40"/>
  <c r="E2" i="40"/>
  <c r="F2" i="40"/>
  <c r="G2" i="40"/>
  <c r="H2" i="40"/>
  <c r="C3" i="40"/>
  <c r="D3" i="40"/>
  <c r="E3" i="40"/>
  <c r="F3" i="40"/>
  <c r="G3" i="40"/>
  <c r="H3" i="40"/>
  <c r="C4" i="40"/>
  <c r="D4" i="40"/>
  <c r="E4" i="40"/>
  <c r="F4" i="40"/>
  <c r="G4" i="40"/>
  <c r="H4" i="40"/>
  <c r="C5" i="40"/>
  <c r="D5" i="40"/>
  <c r="E5" i="40"/>
  <c r="F5" i="40"/>
  <c r="G5" i="40"/>
  <c r="H5" i="40"/>
  <c r="C6" i="40"/>
  <c r="D6" i="40"/>
  <c r="E6" i="40"/>
  <c r="F6" i="40"/>
  <c r="G6" i="40"/>
  <c r="H6" i="40"/>
  <c r="C7" i="40"/>
  <c r="D7" i="40"/>
  <c r="E7" i="40"/>
  <c r="F7" i="40"/>
  <c r="G7" i="40"/>
  <c r="H7" i="40"/>
  <c r="C8" i="40"/>
  <c r="D8" i="40"/>
  <c r="E8" i="40"/>
  <c r="F8" i="40"/>
  <c r="G8" i="40"/>
  <c r="H8" i="40"/>
  <c r="C9" i="40"/>
  <c r="D9" i="40"/>
  <c r="E9" i="40"/>
  <c r="F9" i="40"/>
  <c r="G9" i="40"/>
  <c r="H9" i="40"/>
  <c r="C10" i="40"/>
  <c r="D10" i="40"/>
  <c r="E10" i="40"/>
  <c r="F10" i="40"/>
  <c r="G10" i="40"/>
  <c r="H10" i="40"/>
  <c r="C11" i="40"/>
  <c r="D11" i="40"/>
  <c r="E11" i="40"/>
  <c r="F11" i="40"/>
  <c r="G11" i="40"/>
  <c r="H11" i="40"/>
  <c r="C12" i="40"/>
  <c r="D12" i="40"/>
  <c r="E12" i="40"/>
  <c r="F12" i="40"/>
  <c r="G12" i="40"/>
  <c r="H12" i="40"/>
  <c r="C13" i="40"/>
  <c r="D13" i="40"/>
  <c r="E13" i="40"/>
  <c r="F13" i="40"/>
  <c r="G13" i="40"/>
  <c r="H13" i="40"/>
  <c r="C14" i="40"/>
  <c r="D14" i="40"/>
  <c r="E14" i="40"/>
  <c r="F14" i="40"/>
  <c r="G14" i="40"/>
  <c r="H14" i="40"/>
  <c r="B3" i="40"/>
  <c r="B4" i="40"/>
  <c r="B5" i="40"/>
  <c r="B6" i="40"/>
  <c r="B7" i="40"/>
  <c r="B8" i="40"/>
  <c r="B9" i="40"/>
  <c r="B10" i="40"/>
  <c r="B11" i="40"/>
  <c r="B12" i="40"/>
  <c r="B13" i="40"/>
  <c r="B14" i="40"/>
  <c r="B2" i="40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C12" i="39"/>
  <c r="D12" i="39"/>
  <c r="E12" i="39"/>
  <c r="F12" i="39"/>
  <c r="G12" i="39"/>
  <c r="H12" i="39"/>
  <c r="I12" i="39"/>
  <c r="J12" i="39"/>
  <c r="K12" i="39"/>
  <c r="L12" i="39"/>
  <c r="M12" i="39"/>
  <c r="B3" i="39"/>
  <c r="B4" i="39"/>
  <c r="B5" i="39"/>
  <c r="B6" i="39"/>
  <c r="B7" i="39"/>
  <c r="B8" i="39"/>
  <c r="B9" i="39"/>
  <c r="B10" i="39"/>
  <c r="B11" i="39"/>
  <c r="B12" i="39"/>
  <c r="B2" i="39"/>
  <c r="R2" i="38"/>
  <c r="S2" i="38"/>
  <c r="R3" i="38"/>
  <c r="S3" i="38"/>
  <c r="R4" i="38"/>
  <c r="S4" i="38"/>
  <c r="R5" i="38"/>
  <c r="S5" i="38"/>
  <c r="R6" i="38"/>
  <c r="S6" i="38"/>
  <c r="R7" i="38"/>
  <c r="S7" i="38"/>
  <c r="R8" i="38"/>
  <c r="S8" i="38"/>
  <c r="R9" i="38"/>
  <c r="S9" i="38"/>
  <c r="R10" i="38"/>
  <c r="Q3" i="38"/>
  <c r="Q4" i="38"/>
  <c r="Q5" i="38"/>
  <c r="Q6" i="38"/>
  <c r="Q7" i="38"/>
  <c r="Q8" i="38"/>
  <c r="Q9" i="38"/>
  <c r="Q10" i="38"/>
  <c r="Q11" i="38"/>
  <c r="Q2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B3" i="38"/>
  <c r="B4" i="38"/>
  <c r="B5" i="38"/>
  <c r="B6" i="38"/>
  <c r="B7" i="38"/>
  <c r="B8" i="38"/>
  <c r="B9" i="38"/>
  <c r="B10" i="38"/>
  <c r="B11" i="38"/>
  <c r="B12" i="38"/>
  <c r="B2" i="38"/>
  <c r="Q11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Q3" i="37"/>
  <c r="Q4" i="37"/>
  <c r="Q5" i="37"/>
  <c r="Q6" i="37"/>
  <c r="Q7" i="37"/>
  <c r="Q8" i="37"/>
  <c r="Q9" i="37"/>
  <c r="Q10" i="37"/>
  <c r="Q2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B3" i="37"/>
  <c r="B4" i="37"/>
  <c r="B5" i="37"/>
  <c r="B6" i="37"/>
  <c r="B7" i="37"/>
  <c r="B8" i="37"/>
  <c r="B9" i="37"/>
  <c r="B10" i="37"/>
  <c r="B11" i="37"/>
  <c r="B12" i="37"/>
  <c r="B2" i="37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C11" i="36"/>
  <c r="D11" i="36"/>
  <c r="E11" i="36"/>
  <c r="F11" i="36"/>
  <c r="G11" i="36"/>
  <c r="H11" i="36"/>
  <c r="I11" i="36"/>
  <c r="J11" i="36"/>
  <c r="K11" i="36"/>
  <c r="L11" i="36"/>
  <c r="M11" i="36"/>
  <c r="C12" i="36"/>
  <c r="D12" i="36"/>
  <c r="E12" i="36"/>
  <c r="F12" i="36"/>
  <c r="B3" i="36"/>
  <c r="B4" i="36"/>
  <c r="B5" i="36"/>
  <c r="B6" i="36"/>
  <c r="B7" i="36"/>
  <c r="B8" i="36"/>
  <c r="B9" i="36"/>
  <c r="B10" i="36"/>
  <c r="B11" i="36"/>
  <c r="B12" i="36"/>
  <c r="B2" i="36"/>
  <c r="C2" i="35"/>
  <c r="D2" i="35"/>
  <c r="E2" i="35"/>
  <c r="F2" i="35"/>
  <c r="G2" i="35"/>
  <c r="H2" i="35"/>
  <c r="I2" i="35"/>
  <c r="J2" i="35"/>
  <c r="K2" i="35"/>
  <c r="L2" i="35"/>
  <c r="M2" i="35"/>
  <c r="N2" i="35"/>
  <c r="O2" i="35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C4" i="35"/>
  <c r="D4" i="35"/>
  <c r="E4" i="35"/>
  <c r="F4" i="35"/>
  <c r="G4" i="35"/>
  <c r="H4" i="35"/>
  <c r="I4" i="35"/>
  <c r="J4" i="35"/>
  <c r="K4" i="35"/>
  <c r="L4" i="35"/>
  <c r="M4" i="35"/>
  <c r="N4" i="35"/>
  <c r="O4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C6" i="35"/>
  <c r="D6" i="35"/>
  <c r="E6" i="35"/>
  <c r="F6" i="35"/>
  <c r="G6" i="35"/>
  <c r="H6" i="35"/>
  <c r="I6" i="35"/>
  <c r="J6" i="35"/>
  <c r="K6" i="35"/>
  <c r="L6" i="35"/>
  <c r="M6" i="35"/>
  <c r="N6" i="35"/>
  <c r="O6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C8" i="35"/>
  <c r="D8" i="35"/>
  <c r="E8" i="35"/>
  <c r="F8" i="35"/>
  <c r="G8" i="35"/>
  <c r="H8" i="35"/>
  <c r="I8" i="35"/>
  <c r="J8" i="35"/>
  <c r="K8" i="35"/>
  <c r="L8" i="35"/>
  <c r="M8" i="35"/>
  <c r="N8" i="35"/>
  <c r="O8" i="35"/>
  <c r="C9" i="35"/>
  <c r="D9" i="35"/>
  <c r="E9" i="35"/>
  <c r="F9" i="35"/>
  <c r="G9" i="35"/>
  <c r="H9" i="35"/>
  <c r="I9" i="35"/>
  <c r="J9" i="35"/>
  <c r="K9" i="35"/>
  <c r="L9" i="35"/>
  <c r="M9" i="35"/>
  <c r="N9" i="35"/>
  <c r="O9" i="35"/>
  <c r="C10" i="35"/>
  <c r="D10" i="35"/>
  <c r="E10" i="35"/>
  <c r="F10" i="35"/>
  <c r="G10" i="35"/>
  <c r="H10" i="35"/>
  <c r="I10" i="35"/>
  <c r="J10" i="35"/>
  <c r="K10" i="35"/>
  <c r="L10" i="35"/>
  <c r="M10" i="35"/>
  <c r="N10" i="35"/>
  <c r="O10" i="35"/>
  <c r="C11" i="35"/>
  <c r="D11" i="35"/>
  <c r="E11" i="35"/>
  <c r="F11" i="35"/>
  <c r="G11" i="35"/>
  <c r="H11" i="35"/>
  <c r="I11" i="35"/>
  <c r="J11" i="35"/>
  <c r="K11" i="35"/>
  <c r="L11" i="35"/>
  <c r="M11" i="35"/>
  <c r="N11" i="35"/>
  <c r="O11" i="35"/>
  <c r="C12" i="35"/>
  <c r="D12" i="35"/>
  <c r="E12" i="35"/>
  <c r="F12" i="35"/>
  <c r="G12" i="35"/>
  <c r="H12" i="35"/>
  <c r="I12" i="35"/>
  <c r="J12" i="35"/>
  <c r="K12" i="35"/>
  <c r="L12" i="35"/>
  <c r="M12" i="35"/>
  <c r="N12" i="35"/>
  <c r="O12" i="35"/>
  <c r="B3" i="35"/>
  <c r="B4" i="35"/>
  <c r="B5" i="35"/>
  <c r="B6" i="35"/>
  <c r="B7" i="35"/>
  <c r="B8" i="35"/>
  <c r="B9" i="35"/>
  <c r="B10" i="35"/>
  <c r="B11" i="35"/>
  <c r="B12" i="35"/>
  <c r="B2" i="35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B3" i="34"/>
  <c r="B4" i="34"/>
  <c r="B5" i="34"/>
  <c r="B6" i="34"/>
  <c r="B7" i="34"/>
  <c r="B8" i="34"/>
  <c r="B9" i="34"/>
  <c r="B10" i="34"/>
  <c r="B11" i="34"/>
  <c r="B12" i="34"/>
  <c r="B2" i="34"/>
  <c r="C2" i="33"/>
  <c r="D2" i="33"/>
  <c r="E2" i="33"/>
  <c r="F2" i="33"/>
  <c r="G2" i="33"/>
  <c r="H2" i="33"/>
  <c r="I2" i="33"/>
  <c r="C3" i="33"/>
  <c r="D3" i="33"/>
  <c r="E3" i="33"/>
  <c r="F3" i="33"/>
  <c r="G3" i="33"/>
  <c r="H3" i="33"/>
  <c r="I3" i="33"/>
  <c r="C4" i="33"/>
  <c r="D4" i="33"/>
  <c r="E4" i="33"/>
  <c r="F4" i="33"/>
  <c r="G4" i="33"/>
  <c r="H4" i="33"/>
  <c r="I4" i="33"/>
  <c r="C5" i="33"/>
  <c r="D5" i="33"/>
  <c r="E5" i="33"/>
  <c r="F5" i="33"/>
  <c r="G5" i="33"/>
  <c r="H5" i="33"/>
  <c r="I5" i="33"/>
  <c r="C6" i="33"/>
  <c r="D6" i="33"/>
  <c r="E6" i="33"/>
  <c r="F6" i="33"/>
  <c r="G6" i="33"/>
  <c r="H6" i="33"/>
  <c r="I6" i="33"/>
  <c r="C7" i="33"/>
  <c r="D7" i="33"/>
  <c r="E7" i="33"/>
  <c r="F7" i="33"/>
  <c r="G7" i="33"/>
  <c r="H7" i="33"/>
  <c r="I7" i="33"/>
  <c r="C8" i="33"/>
  <c r="D8" i="33"/>
  <c r="E8" i="33"/>
  <c r="F8" i="33"/>
  <c r="G8" i="33"/>
  <c r="H8" i="33"/>
  <c r="I8" i="33"/>
  <c r="C9" i="33"/>
  <c r="D9" i="33"/>
  <c r="E9" i="33"/>
  <c r="F9" i="33"/>
  <c r="G9" i="33"/>
  <c r="H9" i="33"/>
  <c r="I9" i="33"/>
  <c r="C10" i="33"/>
  <c r="D10" i="33"/>
  <c r="E10" i="33"/>
  <c r="F10" i="33"/>
  <c r="G10" i="33"/>
  <c r="H10" i="33"/>
  <c r="I10" i="33"/>
  <c r="C11" i="33"/>
  <c r="D11" i="33"/>
  <c r="E11" i="33"/>
  <c r="F11" i="33"/>
  <c r="G11" i="33"/>
  <c r="H11" i="33"/>
  <c r="I11" i="33"/>
  <c r="C12" i="33"/>
  <c r="D12" i="33"/>
  <c r="E12" i="33"/>
  <c r="F12" i="33"/>
  <c r="G12" i="33"/>
  <c r="H12" i="33"/>
  <c r="B3" i="33"/>
  <c r="B4" i="33"/>
  <c r="B5" i="33"/>
  <c r="B6" i="33"/>
  <c r="B7" i="33"/>
  <c r="B8" i="33"/>
  <c r="B9" i="33"/>
  <c r="B10" i="33"/>
  <c r="B11" i="33"/>
  <c r="B12" i="33"/>
  <c r="B2" i="33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C17" i="46"/>
  <c r="D17" i="46"/>
  <c r="E17" i="46"/>
  <c r="F17" i="46"/>
  <c r="G17" i="46"/>
  <c r="H17" i="46"/>
  <c r="I17" i="46"/>
  <c r="J17" i="46"/>
  <c r="K17" i="46"/>
  <c r="L17" i="46"/>
  <c r="M17" i="46"/>
  <c r="N17" i="46"/>
  <c r="O17" i="46"/>
  <c r="P17" i="46"/>
  <c r="Q17" i="46"/>
  <c r="R17" i="46"/>
  <c r="S17" i="46"/>
  <c r="C18" i="46"/>
  <c r="D18" i="46"/>
  <c r="E18" i="46"/>
  <c r="F18" i="46"/>
  <c r="G18" i="46"/>
  <c r="H18" i="46"/>
  <c r="I18" i="46"/>
  <c r="J18" i="46"/>
  <c r="K18" i="46"/>
  <c r="L18" i="46"/>
  <c r="M18" i="46"/>
  <c r="N18" i="46"/>
  <c r="O18" i="46"/>
  <c r="P18" i="46"/>
  <c r="Q18" i="46"/>
  <c r="R18" i="46"/>
  <c r="S18" i="46"/>
  <c r="C19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B14" i="46"/>
  <c r="B15" i="46"/>
  <c r="B16" i="46"/>
  <c r="B17" i="46"/>
  <c r="B18" i="46"/>
  <c r="B19" i="46"/>
  <c r="B13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B5" i="46"/>
  <c r="B6" i="46"/>
  <c r="B7" i="46"/>
  <c r="B8" i="46"/>
  <c r="B4" i="46"/>
  <c r="C4" i="44"/>
  <c r="D4" i="44"/>
  <c r="E4" i="44"/>
  <c r="F4" i="44"/>
  <c r="C5" i="44"/>
  <c r="D5" i="44"/>
  <c r="E5" i="44"/>
  <c r="F5" i="44"/>
  <c r="C6" i="44"/>
  <c r="D6" i="44"/>
  <c r="E6" i="44"/>
  <c r="F6" i="44"/>
  <c r="C7" i="44"/>
  <c r="D7" i="44"/>
  <c r="E7" i="44"/>
  <c r="F7" i="44"/>
  <c r="C8" i="44"/>
  <c r="D8" i="44"/>
  <c r="E8" i="44"/>
  <c r="F8" i="44"/>
  <c r="C9" i="44"/>
  <c r="D9" i="44"/>
  <c r="E9" i="44"/>
  <c r="F9" i="44"/>
  <c r="C10" i="44"/>
  <c r="D10" i="44"/>
  <c r="E10" i="44"/>
  <c r="F10" i="44"/>
  <c r="C11" i="44"/>
  <c r="D11" i="44"/>
  <c r="E11" i="44"/>
  <c r="F11" i="44"/>
  <c r="C12" i="44"/>
  <c r="D12" i="44"/>
  <c r="E12" i="44"/>
  <c r="C13" i="44"/>
  <c r="D13" i="44"/>
  <c r="E13" i="44"/>
  <c r="C14" i="44"/>
  <c r="D14" i="44"/>
  <c r="C15" i="44"/>
  <c r="D15" i="44"/>
  <c r="C16" i="44"/>
  <c r="B5" i="44"/>
  <c r="B6" i="44"/>
  <c r="B7" i="44"/>
  <c r="B8" i="44"/>
  <c r="B9" i="44"/>
  <c r="B10" i="44"/>
  <c r="B11" i="44"/>
  <c r="B12" i="44"/>
  <c r="B13" i="44"/>
  <c r="B14" i="44"/>
  <c r="B15" i="44"/>
  <c r="B16" i="44"/>
  <c r="B4" i="44"/>
  <c r="K9" i="11"/>
  <c r="L9" i="11"/>
  <c r="M9" i="11"/>
  <c r="N9" i="11"/>
  <c r="J11" i="11"/>
  <c r="J12" i="11"/>
  <c r="J13" i="11"/>
  <c r="J14" i="11"/>
  <c r="J15" i="11"/>
  <c r="J16" i="11"/>
  <c r="C8" i="11"/>
  <c r="D8" i="11"/>
  <c r="E8" i="11"/>
  <c r="F8" i="11"/>
  <c r="G8" i="11"/>
  <c r="B9" i="11"/>
  <c r="B10" i="11"/>
  <c r="B11" i="11"/>
  <c r="B12" i="11"/>
  <c r="B13" i="11"/>
  <c r="B14" i="11"/>
  <c r="B15" i="11"/>
  <c r="B16" i="11"/>
  <c r="B17" i="11"/>
</calcChain>
</file>

<file path=xl/sharedStrings.xml><?xml version="1.0" encoding="utf-8"?>
<sst xmlns="http://schemas.openxmlformats.org/spreadsheetml/2006/main" count="1306" uniqueCount="357">
  <si>
    <t>RTS 1300 SERIES STANDARD RETRACTABLE AWNING PRICE LIST</t>
  </si>
  <si>
    <t>March 2022</t>
  </si>
  <si>
    <t xml:space="preserve">                               1300 SERIES STANDARD RETRACTABLE AWNING (€)</t>
  </si>
  <si>
    <t>WIDTH</t>
  </si>
  <si>
    <t>EXPANSION (STANDARD)</t>
  </si>
  <si>
    <t>………….</t>
  </si>
  <si>
    <t>--------</t>
  </si>
  <si>
    <t>…………</t>
  </si>
  <si>
    <r>
      <t xml:space="preserve">* Forehead profile (50*100) price; It is </t>
    </r>
    <r>
      <rPr>
        <b/>
        <sz val="11"/>
        <color theme="1"/>
        <rFont val="Arial"/>
        <family val="2"/>
        <charset val="162"/>
        <scheme val="minor"/>
      </rPr>
      <t>38 € / m.</t>
    </r>
  </si>
  <si>
    <r>
      <t>*</t>
    </r>
    <r>
      <rPr>
        <b/>
        <sz val="11"/>
        <color theme="1"/>
        <rFont val="Arial"/>
        <family val="2"/>
        <charset val="162"/>
        <scheme val="minor"/>
      </rPr>
      <t xml:space="preserve"> 8%</t>
    </r>
    <r>
      <rPr>
        <sz val="11"/>
        <color theme="1"/>
        <rFont val="Arial"/>
        <family val="2"/>
        <charset val="162"/>
        <scheme val="minor"/>
      </rPr>
      <t xml:space="preserve"> price difference applies in wood-patterned paints.</t>
    </r>
  </si>
  <si>
    <r>
      <t xml:space="preserve">* Forehead profile (100*100) price; It is </t>
    </r>
    <r>
      <rPr>
        <b/>
        <sz val="11"/>
        <color theme="1"/>
        <rFont val="Arial"/>
        <family val="2"/>
        <charset val="162"/>
        <scheme val="minor"/>
      </rPr>
      <t>55 € / m.</t>
    </r>
  </si>
  <si>
    <r>
      <t xml:space="preserve">* </t>
    </r>
    <r>
      <rPr>
        <b/>
        <sz val="11"/>
        <color theme="1"/>
        <rFont val="Arial"/>
        <family val="2"/>
        <charset val="162"/>
        <scheme val="minor"/>
      </rPr>
      <t>3%</t>
    </r>
    <r>
      <rPr>
        <sz val="11"/>
        <color theme="1"/>
        <rFont val="Arial"/>
        <family val="2"/>
        <charset val="162"/>
        <scheme val="minor"/>
      </rPr>
      <t xml:space="preserve"> price difference applies in special color paints.</t>
    </r>
  </si>
  <si>
    <r>
      <t xml:space="preserve">* Rear steel strut profile (100*100); </t>
    </r>
    <r>
      <rPr>
        <u/>
        <sz val="11"/>
        <color theme="1"/>
        <rFont val="Arial"/>
        <family val="2"/>
        <charset val="162"/>
        <scheme val="minor"/>
      </rPr>
      <t>up to 300 cm</t>
    </r>
    <r>
      <rPr>
        <sz val="11"/>
        <color theme="1"/>
        <rFont val="Arial"/>
        <family val="2"/>
        <charset val="162"/>
        <scheme val="minor"/>
      </rPr>
      <t xml:space="preserve"> 180</t>
    </r>
    <r>
      <rPr>
        <b/>
        <sz val="11"/>
        <color theme="1"/>
        <rFont val="Arial"/>
        <family val="2"/>
        <charset val="162"/>
        <scheme val="minor"/>
      </rPr>
      <t>€</t>
    </r>
  </si>
  <si>
    <t xml:space="preserve">* In the price table Yellow zone include single section 2 rails; </t>
  </si>
  <si>
    <r>
      <t xml:space="preserve">* Rear steel strut profile (100*100); </t>
    </r>
    <r>
      <rPr>
        <u/>
        <sz val="11"/>
        <color theme="1"/>
        <rFont val="Arial"/>
        <family val="2"/>
        <charset val="162"/>
        <scheme val="minor"/>
      </rPr>
      <t>300 over</t>
    </r>
    <r>
      <rPr>
        <sz val="11"/>
        <color theme="1"/>
        <rFont val="Arial"/>
        <family val="2"/>
        <charset val="162"/>
        <scheme val="minor"/>
      </rPr>
      <t xml:space="preserve"> 329</t>
    </r>
    <r>
      <rPr>
        <b/>
        <sz val="11"/>
        <color theme="1"/>
        <rFont val="Arial"/>
        <family val="2"/>
        <charset val="162"/>
        <scheme val="minor"/>
      </rPr>
      <t xml:space="preserve"> €</t>
    </r>
  </si>
  <si>
    <t>Blue zone 2 section 3 rail; Pink zone 3 section 4 rails.</t>
  </si>
  <si>
    <r>
      <t>* Glass bearing price (60*120) is 28</t>
    </r>
    <r>
      <rPr>
        <b/>
        <sz val="11"/>
        <color theme="1"/>
        <rFont val="Arial"/>
        <family val="2"/>
        <charset val="162"/>
        <scheme val="minor"/>
      </rPr>
      <t xml:space="preserve"> € / m.</t>
    </r>
  </si>
  <si>
    <t>* Prices include awning protection roof and lighting.</t>
  </si>
  <si>
    <r>
      <t>* Glass bearing price (100*100) is</t>
    </r>
    <r>
      <rPr>
        <b/>
        <sz val="11"/>
        <color theme="1"/>
        <rFont val="Arial"/>
        <family val="2"/>
        <charset val="162"/>
        <scheme val="minor"/>
      </rPr>
      <t xml:space="preserve"> 54 € / m.</t>
    </r>
  </si>
  <si>
    <t>* Assembly equipment (epoxy, rod, silicone, etc.) is not included in the price.</t>
  </si>
  <si>
    <r>
      <t xml:space="preserve">* On-off button price for LED lighting is </t>
    </r>
    <r>
      <rPr>
        <b/>
        <sz val="11"/>
        <color theme="1"/>
        <rFont val="Arial"/>
        <family val="2"/>
        <charset val="162"/>
        <scheme val="minor"/>
      </rPr>
      <t>229€</t>
    </r>
    <r>
      <rPr>
        <sz val="11"/>
        <color theme="1"/>
        <rFont val="Arial"/>
        <family val="2"/>
        <charset val="162"/>
        <scheme val="minor"/>
      </rPr>
      <t>. (Max.200 LEDs run)</t>
    </r>
  </si>
  <si>
    <t>*VAT is not included in the prices</t>
  </si>
  <si>
    <r>
      <t xml:space="preserve">* The price of DIMMER for LED lighting is </t>
    </r>
    <r>
      <rPr>
        <b/>
        <sz val="11"/>
        <color theme="1"/>
        <rFont val="Arial"/>
        <family val="2"/>
        <charset val="162"/>
        <scheme val="minor"/>
      </rPr>
      <t>390 €</t>
    </r>
    <r>
      <rPr>
        <sz val="11"/>
        <color theme="1"/>
        <rFont val="Arial"/>
        <family val="2"/>
        <charset val="162"/>
        <scheme val="minor"/>
      </rPr>
      <t xml:space="preserve"> (runs 2 modules from 1 channel)</t>
    </r>
  </si>
  <si>
    <r>
      <t>*One-Channel Remote Control;</t>
    </r>
    <r>
      <rPr>
        <b/>
        <sz val="11"/>
        <color theme="1"/>
        <rFont val="Arial"/>
        <family val="2"/>
        <charset val="162"/>
        <scheme val="minor"/>
      </rPr>
      <t xml:space="preserve"> 88 €</t>
    </r>
    <r>
      <rPr>
        <sz val="11"/>
        <color theme="1"/>
        <rFont val="Arial"/>
        <family val="2"/>
        <charset val="162"/>
        <scheme val="minor"/>
      </rPr>
      <t xml:space="preserve"> / 5-Channel Remote Control </t>
    </r>
    <r>
      <rPr>
        <b/>
        <sz val="11"/>
        <color theme="1"/>
        <rFont val="Arial"/>
        <family val="2"/>
        <charset val="162"/>
        <scheme val="minor"/>
      </rPr>
      <t>132 €</t>
    </r>
    <r>
      <rPr>
        <sz val="11"/>
        <color theme="1"/>
        <rFont val="Arial"/>
        <family val="2"/>
        <charset val="162"/>
        <scheme val="minor"/>
      </rPr>
      <t xml:space="preserve"> /</t>
    </r>
  </si>
  <si>
    <r>
      <t xml:space="preserve">10-Channel Remote Control </t>
    </r>
    <r>
      <rPr>
        <b/>
        <sz val="11"/>
        <color theme="1"/>
        <rFont val="Arial"/>
        <family val="2"/>
        <charset val="162"/>
        <scheme val="minor"/>
      </rPr>
      <t xml:space="preserve"> 229€.</t>
    </r>
  </si>
  <si>
    <r>
      <t xml:space="preserve">* For extra hangers; up to 300 cm </t>
    </r>
    <r>
      <rPr>
        <b/>
        <sz val="11"/>
        <color theme="1"/>
        <rFont val="Arial"/>
        <family val="2"/>
        <charset val="162"/>
        <scheme val="minor"/>
      </rPr>
      <t>155 €</t>
    </r>
    <r>
      <rPr>
        <sz val="11"/>
        <color theme="1"/>
        <rFont val="Arial"/>
        <family val="2"/>
        <charset val="162"/>
        <scheme val="minor"/>
      </rPr>
      <t>/piece</t>
    </r>
  </si>
  <si>
    <r>
      <t>* For extra hangers; up to 600 cm</t>
    </r>
    <r>
      <rPr>
        <b/>
        <sz val="11"/>
        <color theme="1"/>
        <rFont val="Arial"/>
        <family val="2"/>
        <charset val="162"/>
        <scheme val="minor"/>
      </rPr>
      <t xml:space="preserve"> 200€</t>
    </r>
    <r>
      <rPr>
        <sz val="11"/>
        <color theme="1"/>
        <rFont val="Arial"/>
        <family val="2"/>
        <charset val="162"/>
        <scheme val="minor"/>
      </rPr>
      <t>/piece</t>
    </r>
  </si>
  <si>
    <t xml:space="preserve">0216 383 02 02 
0216 459 64 64 </t>
  </si>
  <si>
    <t xml:space="preserve">
Soğanlık Orta Mah. 
Kaptan-ı Derya Cad.
no:35/1A KARTAL /İST
</t>
  </si>
  <si>
    <t xml:space="preserve">    info@tenteks.com.tr</t>
  </si>
  <si>
    <t>www.tenteks.com.tr</t>
  </si>
  <si>
    <t>RTS 1400 SERIES STANDARD RETRACTABLE AWNING PRICE LIST</t>
  </si>
  <si>
    <t>1400 SERIES STANDARD RETRACTABLE AWNING (€)</t>
  </si>
  <si>
    <t xml:space="preserve">   0216 383 02 02 
   0216 459 64 64 </t>
  </si>
  <si>
    <t>RTS 1400 SERIES CURVED RETRACTABLE AWNING                                                                                                                                                                                                    PRICE LIST</t>
  </si>
  <si>
    <t>1400 SERIES CURVED RETRACTABLE AWNING (€)</t>
  </si>
  <si>
    <t xml:space="preserve">WIDTH </t>
  </si>
  <si>
    <t>EXPANSION (CURVED)</t>
  </si>
  <si>
    <t>0216 383 02 02
0216 459 64 64</t>
  </si>
  <si>
    <t>RTS 1400 SERIES FULL CURVED RETRACTABLE AWNING PRICE LIST</t>
  </si>
  <si>
    <t>1400 SERIES FULL CURVED RETRACTABLE AWNING (€)</t>
  </si>
  <si>
    <t>EXPANSION (FULL CURVED)</t>
  </si>
  <si>
    <t>RTS 1400 SERIES FLAT RETRACTABLE AWNING 
PRICE LIST</t>
  </si>
  <si>
    <t>1400 SERIES FLAT RETRACTABLE AWNING (€)</t>
  </si>
  <si>
    <t>EXPANSION (FLAT)</t>
  </si>
  <si>
    <t>-----</t>
  </si>
  <si>
    <t>RTS 1600 SERIES STANDARD RETRACTABLE AWNING PRICE LIST</t>
  </si>
  <si>
    <t xml:space="preserve">                                                                                                                                                 1600 SEIES RETRACTABLE AWNING (€)</t>
  </si>
  <si>
    <t xml:space="preserve">                                                                                                                                                EXPANSION (STANDARD)</t>
  </si>
  <si>
    <r>
      <t>* Forehead profile (60*120) price; It is 46</t>
    </r>
    <r>
      <rPr>
        <b/>
        <sz val="11"/>
        <color theme="1"/>
        <rFont val="Arial"/>
        <family val="2"/>
        <charset val="162"/>
        <scheme val="minor"/>
      </rPr>
      <t xml:space="preserve"> € / m.</t>
    </r>
  </si>
  <si>
    <r>
      <t xml:space="preserve">* Forehead profile (120*120) price; </t>
    </r>
    <r>
      <rPr>
        <b/>
        <sz val="11"/>
        <color theme="1"/>
        <rFont val="Arial"/>
        <family val="2"/>
        <charset val="162"/>
        <scheme val="minor"/>
      </rPr>
      <t>70€ / m.</t>
    </r>
  </si>
  <si>
    <r>
      <t>* Rear steel strut profile (120*120); up to 300 cm 274</t>
    </r>
    <r>
      <rPr>
        <b/>
        <sz val="11"/>
        <color theme="1"/>
        <rFont val="Arial"/>
        <family val="2"/>
        <charset val="162"/>
        <scheme val="minor"/>
      </rPr>
      <t>€</t>
    </r>
  </si>
  <si>
    <r>
      <t>* Rear steel strut profile (120*120); 300 over 519</t>
    </r>
    <r>
      <rPr>
        <b/>
        <sz val="11"/>
        <color theme="1"/>
        <rFont val="Arial"/>
        <family val="2"/>
        <charset val="162"/>
        <scheme val="minor"/>
      </rPr>
      <t>€</t>
    </r>
  </si>
  <si>
    <r>
      <t>*Glass bearing price (100*100) is 54</t>
    </r>
    <r>
      <rPr>
        <b/>
        <sz val="11"/>
        <color theme="1"/>
        <rFont val="Arial"/>
        <family val="2"/>
        <charset val="162"/>
        <scheme val="minor"/>
      </rPr>
      <t xml:space="preserve"> € / m.</t>
    </r>
  </si>
  <si>
    <r>
      <t>* On-off button price for LED lighting is 229</t>
    </r>
    <r>
      <rPr>
        <b/>
        <sz val="11"/>
        <color theme="1"/>
        <rFont val="Arial"/>
        <family val="2"/>
        <charset val="162"/>
        <scheme val="minor"/>
      </rPr>
      <t xml:space="preserve"> €. </t>
    </r>
    <r>
      <rPr>
        <sz val="11"/>
        <color theme="1"/>
        <rFont val="Arial"/>
        <family val="2"/>
        <charset val="162"/>
        <scheme val="minor"/>
      </rPr>
      <t>(Max.200 LEDs run)</t>
    </r>
  </si>
  <si>
    <r>
      <t>* The price of DIMMER for LED lighting is 390</t>
    </r>
    <r>
      <rPr>
        <b/>
        <sz val="11"/>
        <color theme="1"/>
        <rFont val="Arial"/>
        <family val="2"/>
        <charset val="162"/>
        <scheme val="minor"/>
      </rPr>
      <t xml:space="preserve"> €</t>
    </r>
    <r>
      <rPr>
        <sz val="11"/>
        <color theme="1"/>
        <rFont val="Arial"/>
        <family val="2"/>
        <charset val="162"/>
        <scheme val="minor"/>
      </rPr>
      <t xml:space="preserve"> (runs 2 modules from 1 channel)</t>
    </r>
  </si>
  <si>
    <r>
      <t>*One-Channel Remote Control; 88</t>
    </r>
    <r>
      <rPr>
        <b/>
        <sz val="11"/>
        <color theme="1"/>
        <rFont val="Arial"/>
        <family val="2"/>
        <charset val="162"/>
        <scheme val="minor"/>
      </rPr>
      <t xml:space="preserve"> €</t>
    </r>
    <r>
      <rPr>
        <sz val="11"/>
        <color theme="1"/>
        <rFont val="Arial"/>
        <family val="2"/>
        <charset val="162"/>
        <scheme val="minor"/>
      </rPr>
      <t xml:space="preserve"> / 5-Channel Remote Control </t>
    </r>
    <r>
      <rPr>
        <b/>
        <sz val="11"/>
        <color theme="1"/>
        <rFont val="Arial"/>
        <family val="2"/>
        <charset val="162"/>
        <scheme val="minor"/>
      </rPr>
      <t>€ 132</t>
    </r>
    <r>
      <rPr>
        <sz val="11"/>
        <color theme="1"/>
        <rFont val="Arial"/>
        <family val="2"/>
        <charset val="162"/>
        <scheme val="minor"/>
      </rPr>
      <t xml:space="preserve"> /</t>
    </r>
  </si>
  <si>
    <r>
      <t>10-Channel Remote Control 229</t>
    </r>
    <r>
      <rPr>
        <b/>
        <sz val="11"/>
        <color theme="1"/>
        <rFont val="Arial"/>
        <family val="2"/>
        <charset val="162"/>
        <scheme val="minor"/>
      </rPr>
      <t xml:space="preserve"> €</t>
    </r>
    <r>
      <rPr>
        <sz val="11"/>
        <color theme="1"/>
        <rFont val="Arial"/>
        <family val="2"/>
        <charset val="162"/>
        <scheme val="minor"/>
      </rPr>
      <t xml:space="preserve"> .</t>
    </r>
  </si>
  <si>
    <r>
      <t>* For extra hangers; up to 600 cm 200</t>
    </r>
    <r>
      <rPr>
        <b/>
        <sz val="11"/>
        <color theme="1"/>
        <rFont val="Arial"/>
        <family val="2"/>
        <charset val="162"/>
        <scheme val="minor"/>
      </rPr>
      <t xml:space="preserve"> €/</t>
    </r>
    <r>
      <rPr>
        <sz val="11"/>
        <color theme="1"/>
        <rFont val="Arial"/>
        <family val="2"/>
        <charset val="162"/>
        <scheme val="minor"/>
      </rPr>
      <t>piece</t>
    </r>
  </si>
  <si>
    <t>RTS 1600 SERIES CURVED RETRACTABLE AWNING PRICE LIST</t>
  </si>
  <si>
    <t xml:space="preserve">                                                                                                                                             1600 SERIES CURVED RETRACTABLE AWNING (€)</t>
  </si>
  <si>
    <t xml:space="preserve">                                                                                                                                                  EXPANSION (CURVED)</t>
  </si>
  <si>
    <t>RTS 1600 SERIES FULL CURVED RETRACTABLE AWNING PRICE LIST</t>
  </si>
  <si>
    <t xml:space="preserve">  1600 SERIES FULL CURVED RETRACTABLE AWNING(€)</t>
  </si>
  <si>
    <t xml:space="preserve">   EXPANSION (FULL CURVED)</t>
  </si>
  <si>
    <t xml:space="preserve">                    info@tenteks.com.tr</t>
  </si>
  <si>
    <t xml:space="preserve">                                             www.tenteks.com.tr</t>
  </si>
  <si>
    <t xml:space="preserve">8MM AUTOMATED GUILLOTINE GLASS SYSTEM PRICE LIST
</t>
  </si>
  <si>
    <t>8mm AUTOMATED GUILLOTINE GLASS SYSTEM PRICE LIST / WITH GLASS</t>
  </si>
  <si>
    <t>8mm AUTOMATED GUILLOTINE GLASS SYSTEM PRICE LIST / WITHOUT GLASS</t>
  </si>
  <si>
    <t>WIDTH mm</t>
  </si>
  <si>
    <t>HEIGHT  mm</t>
  </si>
  <si>
    <t>HEIGHT   mm</t>
  </si>
  <si>
    <t>REMOTE CONTROL IS NOT INCLUDED IN THE PRICES</t>
  </si>
  <si>
    <t>OPTIONAL PRODUCTS AND PRICE DIFFERENCES</t>
  </si>
  <si>
    <t>EXPLANATION</t>
  </si>
  <si>
    <t>Becker EC 541 - One-Channel Remote Control</t>
  </si>
  <si>
    <t>MOTOR</t>
  </si>
  <si>
    <t>BECKER PSF +</t>
  </si>
  <si>
    <t xml:space="preserve">Becker EC 545 - 5-Channel Remote Control </t>
  </si>
  <si>
    <t>AUTOMATION</t>
  </si>
  <si>
    <t>REMOTE CONTROL</t>
  </si>
  <si>
    <t xml:space="preserve">Becker EC 5410 - 10-Channel Remote Control </t>
  </si>
  <si>
    <t>GLASS</t>
  </si>
  <si>
    <t>8 mm TEMPERED GLASS</t>
  </si>
  <si>
    <t xml:space="preserve"> Price difference for special color paints.</t>
  </si>
  <si>
    <t xml:space="preserve">PANNEL NUMBER </t>
  </si>
  <si>
    <t>1+2</t>
  </si>
  <si>
    <t>Price difference for transfercoating paint</t>
  </si>
  <si>
    <t>WARRANTY</t>
  </si>
  <si>
    <t>2 YIL</t>
  </si>
  <si>
    <t>Price difference for tinted glass</t>
  </si>
  <si>
    <t>VAT</t>
  </si>
  <si>
    <t>%18 EXCLUDED</t>
  </si>
  <si>
    <t>Glazing Bead</t>
  </si>
  <si>
    <t>NOTE</t>
  </si>
  <si>
    <t>Assembly equipment (epoxy, rod, silicone, etc.) is not included in the price.</t>
  </si>
  <si>
    <t>20 MM DOUBLE GLAZED AUTOMATED GUILLOTINE GLASS SYSTEM PRICE LIST</t>
  </si>
  <si>
    <t>20 MM DOUBLE GLAZED AUTOMATED GUILLOTINE GLASS SYSTEM/ WITH GLASS</t>
  </si>
  <si>
    <t>20 MM DOUBLE GLAZED AUTOMATED GUILLOTINE GLASS SYSTEM/ WITHOUT GLASS</t>
  </si>
  <si>
    <t xml:space="preserve">ARTICULATED AWNING PRICE LIST </t>
  </si>
  <si>
    <t>EXPANSION</t>
  </si>
  <si>
    <t>----</t>
  </si>
  <si>
    <t>* VAT is not included the prices.</t>
  </si>
  <si>
    <r>
      <t>* Logo price on the edge 30</t>
    </r>
    <r>
      <rPr>
        <b/>
        <sz val="8"/>
        <color theme="1"/>
        <rFont val="Arial"/>
        <family val="2"/>
        <charset val="162"/>
        <scheme val="minor"/>
      </rPr>
      <t xml:space="preserve">€ </t>
    </r>
    <r>
      <rPr>
        <sz val="8"/>
        <color theme="1"/>
        <rFont val="Arial"/>
        <family val="2"/>
        <charset val="162"/>
        <scheme val="minor"/>
      </rPr>
      <t>per eave.</t>
    </r>
  </si>
  <si>
    <r>
      <t>* Motor difference is 422</t>
    </r>
    <r>
      <rPr>
        <b/>
        <sz val="8"/>
        <color theme="1"/>
        <rFont val="Arial"/>
        <family val="2"/>
        <charset val="162"/>
        <scheme val="minor"/>
      </rPr>
      <t>€</t>
    </r>
    <r>
      <rPr>
        <sz val="8"/>
        <color theme="1"/>
        <rFont val="Arial"/>
        <family val="2"/>
        <charset val="162"/>
        <scheme val="minor"/>
      </rPr>
      <t xml:space="preserve"> for sizes below 500 cm (BECKER). 568</t>
    </r>
    <r>
      <rPr>
        <b/>
        <sz val="8"/>
        <color theme="1"/>
        <rFont val="Arial"/>
        <family val="2"/>
        <charset val="162"/>
        <scheme val="minor"/>
      </rPr>
      <t>€</t>
    </r>
    <r>
      <rPr>
        <sz val="8"/>
        <color theme="1"/>
        <rFont val="Arial"/>
        <family val="2"/>
        <charset val="162"/>
        <scheme val="minor"/>
      </rPr>
      <t xml:space="preserve"> for sizes over 500 cm</t>
    </r>
  </si>
  <si>
    <r>
      <t xml:space="preserve">* For colors other than standard RAL 9016 (white), </t>
    </r>
    <r>
      <rPr>
        <b/>
        <sz val="8"/>
        <color theme="1"/>
        <rFont val="Arial"/>
        <family val="2"/>
        <charset val="162"/>
        <scheme val="minor"/>
      </rPr>
      <t>150€</t>
    </r>
    <r>
      <rPr>
        <sz val="8"/>
        <color theme="1"/>
        <rFont val="Arial"/>
        <family val="2"/>
        <charset val="162"/>
        <scheme val="minor"/>
      </rPr>
      <t xml:space="preserve"> static oven paint difference is reflected.</t>
    </r>
  </si>
  <si>
    <t>* For the articulated awning, special struts will be priced extra, except for the standard size assembly apparatus.</t>
  </si>
  <si>
    <t>* Extras are included in the discount.</t>
  </si>
  <si>
    <t xml:space="preserve">AWNING SYSTEM WITH STEEL CONSTRUCTION </t>
  </si>
  <si>
    <r>
      <t>* Steel construction; 65</t>
    </r>
    <r>
      <rPr>
        <b/>
        <sz val="8"/>
        <color theme="1"/>
        <rFont val="Arial"/>
        <family val="2"/>
        <charset val="162"/>
        <scheme val="minor"/>
      </rPr>
      <t xml:space="preserve"> € / m</t>
    </r>
  </si>
  <si>
    <r>
      <t>* Aluminium roof; 50</t>
    </r>
    <r>
      <rPr>
        <b/>
        <sz val="8"/>
        <color theme="1"/>
        <rFont val="Arial"/>
        <family val="2"/>
        <charset val="162"/>
        <scheme val="minor"/>
      </rPr>
      <t xml:space="preserve"> € / m</t>
    </r>
  </si>
  <si>
    <r>
      <t>* Flanged struut up to 300 cm; 179</t>
    </r>
    <r>
      <rPr>
        <b/>
        <sz val="8"/>
        <color theme="1"/>
        <rFont val="Arial"/>
        <family val="2"/>
        <charset val="162"/>
        <scheme val="minor"/>
      </rPr>
      <t>€</t>
    </r>
    <r>
      <rPr>
        <sz val="8"/>
        <color theme="1"/>
        <rFont val="Arial"/>
        <family val="2"/>
        <charset val="162"/>
        <scheme val="minor"/>
      </rPr>
      <t xml:space="preserve"> / piece</t>
    </r>
  </si>
  <si>
    <r>
      <t xml:space="preserve">* Wheel marble stand </t>
    </r>
    <r>
      <rPr>
        <b/>
        <sz val="8"/>
        <color theme="1"/>
        <rFont val="Arial"/>
        <family val="2"/>
        <charset val="162"/>
        <scheme val="minor"/>
      </rPr>
      <t>340 € / pcs</t>
    </r>
  </si>
  <si>
    <t>CASSETTE AWNING PRICE LIST</t>
  </si>
  <si>
    <t>ELEGANCE CASSETTE AWNING PRICE LIST 2021</t>
  </si>
  <si>
    <t>AURA  CASSETTE AWNING PRICE LIST 2021</t>
  </si>
  <si>
    <r>
      <t xml:space="preserve">* </t>
    </r>
    <r>
      <rPr>
        <b/>
        <u/>
        <sz val="11"/>
        <color theme="1"/>
        <rFont val="Arial"/>
        <family val="2"/>
        <charset val="162"/>
        <scheme val="minor"/>
      </rPr>
      <t>CORTI BRAND</t>
    </r>
    <r>
      <rPr>
        <sz val="11"/>
        <color theme="1"/>
        <rFont val="Arial"/>
        <family val="2"/>
        <charset val="162"/>
        <scheme val="minor"/>
      </rPr>
      <t xml:space="preserve"> acrylic fabric is used.</t>
    </r>
  </si>
  <si>
    <r>
      <t>*  Logo price on the edge 30</t>
    </r>
    <r>
      <rPr>
        <b/>
        <sz val="11"/>
        <color theme="1"/>
        <rFont val="Arial"/>
        <family val="2"/>
        <charset val="162"/>
        <scheme val="minor"/>
      </rPr>
      <t>€</t>
    </r>
    <r>
      <rPr>
        <sz val="11"/>
        <color theme="1"/>
        <rFont val="Arial"/>
        <family val="2"/>
        <charset val="162"/>
        <scheme val="minor"/>
      </rPr>
      <t xml:space="preserve"> per eave.</t>
    </r>
  </si>
  <si>
    <t xml:space="preserve"> * For colors other than standard RAL 9016 (white), 150€ static oven paint difference is reflected.</t>
  </si>
  <si>
    <r>
      <t xml:space="preserve">* Wind sensor is </t>
    </r>
    <r>
      <rPr>
        <b/>
        <sz val="11"/>
        <color theme="1"/>
        <rFont val="Arial"/>
        <family val="2"/>
        <charset val="162"/>
        <scheme val="minor"/>
      </rPr>
      <t>212€</t>
    </r>
    <r>
      <rPr>
        <sz val="11"/>
        <color theme="1"/>
        <rFont val="Arial"/>
        <family val="2"/>
        <charset val="162"/>
        <scheme val="minor"/>
      </rPr>
      <t xml:space="preserve"> / wind and sun sensor is </t>
    </r>
    <r>
      <rPr>
        <b/>
        <sz val="11"/>
        <color theme="1"/>
        <rFont val="Arial"/>
        <family val="2"/>
        <charset val="162"/>
        <scheme val="minor"/>
      </rPr>
      <t>253€.</t>
    </r>
  </si>
  <si>
    <t>* Special struuts, excluding assembly apparatus, will be priced extra.</t>
  </si>
  <si>
    <r>
      <t xml:space="preserve">* Flanged struut up to 300 cm; </t>
    </r>
    <r>
      <rPr>
        <b/>
        <sz val="8"/>
        <color theme="1"/>
        <rFont val="Arial"/>
        <family val="2"/>
        <charset val="162"/>
        <scheme val="minor"/>
      </rPr>
      <t>179€</t>
    </r>
    <r>
      <rPr>
        <sz val="8"/>
        <color theme="1"/>
        <rFont val="Arial"/>
        <family val="2"/>
        <charset val="162"/>
        <scheme val="minor"/>
      </rPr>
      <t xml:space="preserve"> / piece</t>
    </r>
  </si>
  <si>
    <t xml:space="preserve">   444 7 857</t>
  </si>
  <si>
    <t>WINDOW AWNING PRICE LIST</t>
  </si>
  <si>
    <r>
      <t xml:space="preserve">* </t>
    </r>
    <r>
      <rPr>
        <b/>
        <u/>
        <sz val="11"/>
        <color theme="1"/>
        <rFont val="Arial"/>
        <family val="2"/>
        <charset val="162"/>
        <scheme val="minor"/>
      </rPr>
      <t>ACRILLA BRAND</t>
    </r>
    <r>
      <rPr>
        <sz val="11"/>
        <color theme="1"/>
        <rFont val="Arial"/>
        <family val="2"/>
        <charset val="162"/>
        <scheme val="minor"/>
      </rPr>
      <t xml:space="preserve"> acrylic fabric is used.</t>
    </r>
  </si>
  <si>
    <r>
      <t>* Wind sensor is 364</t>
    </r>
    <r>
      <rPr>
        <b/>
        <sz val="11"/>
        <color theme="1"/>
        <rFont val="Arial"/>
        <family val="2"/>
        <charset val="162"/>
        <scheme val="minor"/>
      </rPr>
      <t>€</t>
    </r>
    <r>
      <rPr>
        <sz val="11"/>
        <color theme="1"/>
        <rFont val="Arial"/>
        <family val="2"/>
        <charset val="162"/>
        <scheme val="minor"/>
      </rPr>
      <t xml:space="preserve"> / wind and sun sensor is 380</t>
    </r>
    <r>
      <rPr>
        <b/>
        <sz val="11"/>
        <color theme="1"/>
        <rFont val="Arial"/>
        <family val="2"/>
        <charset val="162"/>
        <scheme val="minor"/>
      </rPr>
      <t>€.</t>
    </r>
  </si>
  <si>
    <t>FRENCH STYLE AWNING PRICE LIST</t>
  </si>
  <si>
    <t>WIDTH (cm)</t>
  </si>
  <si>
    <t>EXPANSION (cm)</t>
  </si>
  <si>
    <t>*  Logo price on the edge 30€ per eave.</t>
  </si>
  <si>
    <t>MEGA UMBRELLA PRICE LIST</t>
  </si>
  <si>
    <t>100 MM TELESCOPIC MEGA UMBRELLA PRICE LIST</t>
  </si>
  <si>
    <t>TELESCOPIC MEGA UMBRELLA FABRIC CHANGE PRICE LIST</t>
  </si>
  <si>
    <t>DIMENSION (cm)</t>
  </si>
  <si>
    <t>MODEL</t>
  </si>
  <si>
    <t>PRICE</t>
  </si>
  <si>
    <t>300*300</t>
  </si>
  <si>
    <t>SQUARE</t>
  </si>
  <si>
    <t>350*350</t>
  </si>
  <si>
    <t>400*400</t>
  </si>
  <si>
    <t>450*450</t>
  </si>
  <si>
    <t>500*500</t>
  </si>
  <si>
    <t>82 MM TELESCOPIC MEGA UMBRELLA PRICE LIST</t>
  </si>
  <si>
    <t>TELESCOPIC MEGA UMBRELLA OPTIONAL PRODUCTS PRICE LIST</t>
  </si>
  <si>
    <t>DIMENSIONS (cm)</t>
  </si>
  <si>
    <t>DIMENSIONS(cm)</t>
  </si>
  <si>
    <t>UNIT</t>
  </si>
  <si>
    <t>PORTABLE MARBLE STAND 70*70 CM</t>
  </si>
  <si>
    <t>160 kg</t>
  </si>
  <si>
    <t>PORTABLE MARBLE STAND  80*80 CM</t>
  </si>
  <si>
    <t>200 kg</t>
  </si>
  <si>
    <t>PORTABLE MARBLE STAND  90*90 CM</t>
  </si>
  <si>
    <t>260 kg</t>
  </si>
  <si>
    <t>FIXED PILLAR</t>
  </si>
  <si>
    <t>PCS</t>
  </si>
  <si>
    <t>HINGED FIXED PILLAR</t>
  </si>
  <si>
    <t>ELECTROSTATIC PAINT</t>
  </si>
  <si>
    <t>1 SET</t>
  </si>
  <si>
    <t>LOGO APPLICATION</t>
  </si>
  <si>
    <t>ONE COLOUR</t>
  </si>
  <si>
    <t>CABLE CHANNEL FOR HEATER</t>
  </si>
  <si>
    <t>2X2,5/220 V</t>
  </si>
  <si>
    <t>4 KOL LED AYDINLATMA</t>
  </si>
  <si>
    <t>220 / 12 VOLT ADAPTÖR İLE</t>
  </si>
  <si>
    <t xml:space="preserve">                               info@tenteks.com.tr                                               www.tenteks.com.tr</t>
  </si>
  <si>
    <t>ZIP BLIND SCREEN FABRIC PRICE LIST</t>
  </si>
  <si>
    <t xml:space="preserve">                                                                    ZIP BLIND 2021 PRICE LIST</t>
  </si>
  <si>
    <t>SOMFY RTS MOTOR / SCREEN FABRIC</t>
  </si>
  <si>
    <t>HEIGHT (cm)</t>
  </si>
  <si>
    <t>* Prices do not include remote control.</t>
  </si>
  <si>
    <r>
      <t>* Somfy One-channel remote control; 88</t>
    </r>
    <r>
      <rPr>
        <b/>
        <sz val="11"/>
        <color theme="1"/>
        <rFont val="Arial"/>
        <family val="2"/>
        <charset val="162"/>
        <scheme val="minor"/>
      </rPr>
      <t>€</t>
    </r>
  </si>
  <si>
    <r>
      <t xml:space="preserve">* Somfy 4-channel remote control; </t>
    </r>
    <r>
      <rPr>
        <b/>
        <sz val="11"/>
        <color theme="1"/>
        <rFont val="Arial"/>
        <family val="2"/>
        <charset val="162"/>
        <scheme val="minor"/>
      </rPr>
      <t>132€</t>
    </r>
  </si>
  <si>
    <r>
      <t xml:space="preserve">* Somfy 16-channel remote control; </t>
    </r>
    <r>
      <rPr>
        <b/>
        <sz val="11"/>
        <color theme="1"/>
        <rFont val="Arial"/>
        <family val="2"/>
        <charset val="162"/>
        <scheme val="minor"/>
      </rPr>
      <t>355€</t>
    </r>
  </si>
  <si>
    <r>
      <t xml:space="preserve">* Zip Blind fabric will be </t>
    </r>
    <r>
      <rPr>
        <b/>
        <u/>
        <sz val="11"/>
        <color theme="1"/>
        <rFont val="Arial"/>
        <family val="2"/>
        <charset val="162"/>
        <scheme val="minor"/>
      </rPr>
      <t>SCREEN.</t>
    </r>
  </si>
  <si>
    <t>* 8% in wood-patterned paints; 3% price difference is reflected in special color paints.</t>
  </si>
  <si>
    <t>* Prices do not include VAT.</t>
  </si>
  <si>
    <t xml:space="preserve">       info@tenteks.com.tr</t>
  </si>
  <si>
    <t xml:space="preserve">          www.tenteks.com.tr</t>
  </si>
  <si>
    <t>200</t>
  </si>
  <si>
    <t>250</t>
  </si>
  <si>
    <t>300</t>
  </si>
  <si>
    <t>350</t>
  </si>
  <si>
    <t>400</t>
  </si>
  <si>
    <t>450</t>
  </si>
  <si>
    <t>(4)200</t>
  </si>
  <si>
    <t>(4)250</t>
  </si>
  <si>
    <t>(4)300</t>
  </si>
  <si>
    <t>(6)300</t>
  </si>
  <si>
    <t>(4)350</t>
  </si>
  <si>
    <t>(6)350</t>
  </si>
  <si>
    <t>(4)400</t>
  </si>
  <si>
    <t>(6)400</t>
  </si>
  <si>
    <t>(8)400</t>
  </si>
  <si>
    <t>(6)450</t>
  </si>
  <si>
    <t>(8)450</t>
  </si>
  <si>
    <t>(6)500</t>
  </si>
  <si>
    <t>(8)500</t>
  </si>
  <si>
    <t>(6)550</t>
  </si>
  <si>
    <t>(8)550</t>
  </si>
  <si>
    <t>(6)600</t>
  </si>
  <si>
    <t>(8)600</t>
  </si>
  <si>
    <t>(6)650</t>
  </si>
  <si>
    <t>(8)650</t>
  </si>
  <si>
    <t>(6)700</t>
  </si>
  <si>
    <t>(8)700</t>
  </si>
  <si>
    <t>ZIP BLIND SOLTİS FABRIC PRICE LIST</t>
  </si>
  <si>
    <t>ZIP BLIND SOLTİS 2021 FABRIC PRICE LIST</t>
  </si>
  <si>
    <t>SOMFY RTS MOTOR / SOLTİS 92 - SOLTİS 86 - TRANSPARENT FABRIC</t>
  </si>
  <si>
    <r>
      <t xml:space="preserve">* Zip Blind fabric will be Ferrari SOLTİS 92 / SOLTİS 86 OR </t>
    </r>
    <r>
      <rPr>
        <b/>
        <u/>
        <sz val="11"/>
        <color theme="1"/>
        <rFont val="Arial"/>
        <family val="2"/>
        <charset val="162"/>
        <scheme val="minor"/>
      </rPr>
      <t>SCREEN.</t>
    </r>
  </si>
  <si>
    <t>ZIP BLIND TRANSPARENT FABRIC PRICE LIST</t>
  </si>
  <si>
    <t xml:space="preserve">                                                                     ZIP BLIND 2021 PRICE LIST</t>
  </si>
  <si>
    <t>ROOF ZIP BLIND PRICE LIST</t>
  </si>
  <si>
    <t>* Zip blind fabric will be Ferrari SOLTIS 92 / SOLTIS 86.</t>
  </si>
  <si>
    <t>FIXED GLASS ROOF SYSTEM PRICE LIST</t>
  </si>
  <si>
    <t>FIXED GLASS ROOF SYSTEM PRICE LIST / 10MM WITH GLASS</t>
  </si>
  <si>
    <t>FIXED GLASS ROOF SYSTEM PRICE LIST / 26MM WITH GLASS</t>
  </si>
  <si>
    <t>EXPANSION CM</t>
  </si>
  <si>
    <t>WIDTH CM</t>
  </si>
  <si>
    <r>
      <t xml:space="preserve">FIXED GLASS ROOF SYSTEM PRICE LIST / </t>
    </r>
    <r>
      <rPr>
        <b/>
        <u/>
        <sz val="11"/>
        <color theme="1"/>
        <rFont val="Arial"/>
        <family val="2"/>
        <charset val="162"/>
        <scheme val="minor"/>
      </rPr>
      <t>WITHOUT GLASS</t>
    </r>
  </si>
  <si>
    <t>The slope of the system may vary according to the rear and front elevation. The minimum slope is 3°/Maximum 22°</t>
  </si>
  <si>
    <t>EXPANSION cm</t>
  </si>
  <si>
    <t>CEPHE (GENİŞLİK) cm</t>
  </si>
  <si>
    <t>Glass of the system should be divided into 2 section for over 300cm dimensions</t>
  </si>
  <si>
    <t>10mm Single Glass is 5+5 laminated glass / 26mm Double Glazed is 5+5 laminated glass/10mm lath/6mm Tempered Glass</t>
  </si>
  <si>
    <t>Special Color Painting Price Difference 3% / Transfer Coating Price Difference 8%</t>
  </si>
  <si>
    <t>Led Lighting Price Difference 8 € / Piece</t>
  </si>
  <si>
    <t>Forehead profile (100*100) price; It is 40 € / m.</t>
  </si>
  <si>
    <t>Glass Bearing Profile price is (60*120) 28 € / m - (100*100) 54 € / m.</t>
  </si>
  <si>
    <t>Rear steel strut profile (100*100); up to 300 cm 180€</t>
  </si>
  <si>
    <t>Rear steel strut profile (100*100); 300 over 329 €</t>
  </si>
  <si>
    <t>Steel strut profile (120*120); Up to 300 cm 274 € (for expansion over 400 cm)</t>
  </si>
  <si>
    <t>Steel strut profile (120*120); 300 cm over 519 € (for expansion over 400 cm)</t>
  </si>
  <si>
    <t>Forehead profile (120*120) price; It is 70 € / m.</t>
  </si>
  <si>
    <t>Prices do not include VAT.)</t>
  </si>
  <si>
    <t>ROLLING ROOF
PRICE LIST</t>
  </si>
  <si>
    <r>
      <t>* Rear steel strut profile (120*120); up to 300 cm 274</t>
    </r>
    <r>
      <rPr>
        <b/>
        <sz val="10"/>
        <color theme="1"/>
        <rFont val="Arial"/>
        <family val="2"/>
        <charset val="162"/>
        <scheme val="minor"/>
      </rPr>
      <t xml:space="preserve"> €</t>
    </r>
  </si>
  <si>
    <r>
      <t>* Rear steel strut profile (120*120); 300 over 519</t>
    </r>
    <r>
      <rPr>
        <b/>
        <sz val="10"/>
        <color theme="1"/>
        <rFont val="Arial"/>
        <family val="2"/>
        <charset val="162"/>
        <scheme val="minor"/>
      </rPr>
      <t xml:space="preserve"> €</t>
    </r>
  </si>
  <si>
    <r>
      <t>* Rear steel strut profile (100*200); 300 cm</t>
    </r>
    <r>
      <rPr>
        <b/>
        <sz val="10"/>
        <color theme="1"/>
        <rFont val="Arial"/>
        <family val="2"/>
        <charset val="162"/>
        <scheme val="minor"/>
      </rPr>
      <t xml:space="preserve"> 348 €</t>
    </r>
  </si>
  <si>
    <r>
      <t>* Rear steel strut profile (100*200); 300 over 619</t>
    </r>
    <r>
      <rPr>
        <b/>
        <sz val="10"/>
        <color theme="1"/>
        <rFont val="Arial"/>
        <family val="2"/>
        <charset val="162"/>
        <scheme val="minor"/>
      </rPr>
      <t xml:space="preserve"> €</t>
    </r>
  </si>
  <si>
    <r>
      <t>* Glass bearing profile price (60*120) is 28</t>
    </r>
    <r>
      <rPr>
        <b/>
        <sz val="10"/>
        <color theme="1"/>
        <rFont val="Arial"/>
        <family val="2"/>
        <charset val="162"/>
        <scheme val="minor"/>
      </rPr>
      <t xml:space="preserve"> € / m.</t>
    </r>
  </si>
  <si>
    <r>
      <t>* Glass bearing profile price (100*100) is</t>
    </r>
    <r>
      <rPr>
        <b/>
        <sz val="10"/>
        <color theme="1"/>
        <rFont val="Arial"/>
        <family val="2"/>
        <charset val="162"/>
        <scheme val="minor"/>
      </rPr>
      <t xml:space="preserve"> 54 € / m.</t>
    </r>
  </si>
  <si>
    <r>
      <t>*Composite closure is made for cases requiring rear closure. 54</t>
    </r>
    <r>
      <rPr>
        <b/>
        <sz val="10"/>
        <color theme="1"/>
        <rFont val="Arial"/>
        <family val="2"/>
        <charset val="162"/>
        <scheme val="minor"/>
      </rPr>
      <t xml:space="preserve"> €/m²</t>
    </r>
  </si>
  <si>
    <r>
      <t xml:space="preserve">*Middle carrier profile required for sizes over </t>
    </r>
    <r>
      <rPr>
        <b/>
        <sz val="10"/>
        <color theme="1"/>
        <rFont val="Arial"/>
        <family val="2"/>
        <charset val="162"/>
        <scheme val="minor"/>
      </rPr>
      <t>650.</t>
    </r>
  </si>
  <si>
    <r>
      <t>*For triangles and fixed, is calculated according to the longest measure 722</t>
    </r>
    <r>
      <rPr>
        <b/>
        <sz val="10"/>
        <color theme="1"/>
        <rFont val="Arial"/>
        <family val="2"/>
        <charset val="162"/>
        <scheme val="minor"/>
      </rPr>
      <t xml:space="preserve"> €/m²</t>
    </r>
  </si>
  <si>
    <r>
      <t xml:space="preserve">* The price of LED lighting is </t>
    </r>
    <r>
      <rPr>
        <b/>
        <sz val="10"/>
        <color theme="1"/>
        <rFont val="Arial"/>
        <family val="2"/>
        <charset val="162"/>
        <scheme val="minor"/>
      </rPr>
      <t>45 € / m.</t>
    </r>
  </si>
  <si>
    <r>
      <t>*Polyurethane (isolation material for the aluminium pannels)</t>
    </r>
    <r>
      <rPr>
        <b/>
        <sz val="10"/>
        <color theme="1"/>
        <rFont val="Arial"/>
        <family val="2"/>
        <charset val="162"/>
        <scheme val="minor"/>
      </rPr>
      <t xml:space="preserve"> 50€/M²</t>
    </r>
  </si>
  <si>
    <t>Soğanlık Orta Mah. 
Kaptan-ı Derya Cad.
no:35/1A KARTAL /İST</t>
  </si>
  <si>
    <t xml:space="preserve">    www.tenteks.com.tr
info@tenteks.com.tr</t>
  </si>
  <si>
    <t>ROLLING ROOF- OPTEMAL</t>
  </si>
  <si>
    <t>SÜRME PLUS FİYAT LİSTESİ</t>
  </si>
  <si>
    <t>WIDTH (8 MM WITHOUT GLASS )</t>
  </si>
  <si>
    <t>HEIGHT</t>
  </si>
  <si>
    <t>WIDTH (8 MM WITH GLASS )</t>
  </si>
  <si>
    <t>WIDTH (20 mm WITHGLASS )</t>
  </si>
  <si>
    <t>550(6)</t>
  </si>
  <si>
    <t>SLIDING GLASS STANDARD PRICE LIST</t>
  </si>
  <si>
    <t>SLIDING GLASS STANDARD (8MM WITHOUT GLASS)</t>
  </si>
  <si>
    <t>250(5)</t>
  </si>
  <si>
    <t>300(5)</t>
  </si>
  <si>
    <t>350(5)</t>
  </si>
  <si>
    <t>400(5)</t>
  </si>
  <si>
    <t>400(6)</t>
  </si>
  <si>
    <t>450(5)</t>
  </si>
  <si>
    <t>450(6)</t>
  </si>
  <si>
    <t>500(5)</t>
  </si>
  <si>
    <t>500(6)</t>
  </si>
  <si>
    <t>550(8)</t>
  </si>
  <si>
    <t>600(6)</t>
  </si>
  <si>
    <t>600(8)</t>
  </si>
  <si>
    <t>600(10)</t>
  </si>
  <si>
    <t>650(8)</t>
  </si>
  <si>
    <t>650(10)</t>
  </si>
  <si>
    <t>700(8)</t>
  </si>
  <si>
    <t>700(10)</t>
  </si>
  <si>
    <t>SLIDING GLASS STANDARD (8MM WITH GLASS)</t>
  </si>
  <si>
    <t>SLIDING GLASS STANDARD (10MM WITHOUT GLASS)</t>
  </si>
  <si>
    <t>SLIDING GLASS STANDARD (10MM WITH GLASS)</t>
  </si>
  <si>
    <t>AÇILIM</t>
  </si>
  <si>
    <t>CEPHE</t>
  </si>
  <si>
    <t>150(6)</t>
  </si>
  <si>
    <t>170(7)</t>
  </si>
  <si>
    <t>191(8)</t>
  </si>
  <si>
    <t>212(9)</t>
  </si>
  <si>
    <t>232(10)</t>
  </si>
  <si>
    <t>253(11)</t>
  </si>
  <si>
    <t>273(12)</t>
  </si>
  <si>
    <t>294(13)</t>
  </si>
  <si>
    <t>315(14)</t>
  </si>
  <si>
    <t>335(15)</t>
  </si>
  <si>
    <t>356(16)</t>
  </si>
  <si>
    <t>376(17)</t>
  </si>
  <si>
    <t>397(18)</t>
  </si>
  <si>
    <t>418(19)</t>
  </si>
  <si>
    <t>438(20)</t>
  </si>
  <si>
    <t>459(21)</t>
  </si>
  <si>
    <t>479(22)</t>
  </si>
  <si>
    <t>500(23)</t>
  </si>
  <si>
    <t>521(24)</t>
  </si>
  <si>
    <t>541(25)</t>
  </si>
  <si>
    <t>562(26)</t>
  </si>
  <si>
    <t>582(27)</t>
  </si>
  <si>
    <t>603(28)</t>
  </si>
  <si>
    <t>624(29)</t>
  </si>
  <si>
    <t>644(30)</t>
  </si>
  <si>
    <t>665(31)</t>
  </si>
  <si>
    <t>685(32)</t>
  </si>
  <si>
    <t>706(33)</t>
  </si>
  <si>
    <t>727(34)</t>
  </si>
  <si>
    <t>748(35)</t>
  </si>
  <si>
    <t>769(36)</t>
  </si>
  <si>
    <t>790(37)</t>
  </si>
  <si>
    <t>811(38)</t>
  </si>
  <si>
    <t>832(39)</t>
  </si>
  <si>
    <t>853(40)</t>
  </si>
  <si>
    <t>874(41)</t>
  </si>
  <si>
    <t>895(42)</t>
  </si>
  <si>
    <t>916(43)</t>
  </si>
  <si>
    <t>937(44)</t>
  </si>
  <si>
    <t>958(45)</t>
  </si>
  <si>
    <t>979(46)</t>
  </si>
  <si>
    <t>1000(47)</t>
  </si>
  <si>
    <r>
      <t xml:space="preserve">* Arka çelik dikme profili (100*100); </t>
    </r>
    <r>
      <rPr>
        <u/>
        <sz val="11"/>
        <color theme="1"/>
        <rFont val="Arial"/>
        <family val="2"/>
        <charset val="162"/>
        <scheme val="minor"/>
      </rPr>
      <t>300 cm'ye kadar   172€/Adet</t>
    </r>
  </si>
  <si>
    <t xml:space="preserve">* LED aydınlatma SINGLE (harici kumanda) fiyatı  70 € / m'dir. </t>
  </si>
  <si>
    <r>
      <t xml:space="preserve">* Arka çelik dikme profili (100*100); </t>
    </r>
    <r>
      <rPr>
        <u/>
        <sz val="11"/>
        <color theme="1"/>
        <rFont val="Arial"/>
        <family val="2"/>
        <charset val="162"/>
        <scheme val="minor"/>
      </rPr>
      <t>300 üzeri   312€/Adet</t>
    </r>
  </si>
  <si>
    <t xml:space="preserve">* LED aydınlatma SINGLE (Becker kumanda) fiyatı  85 € / m'dir. </t>
  </si>
  <si>
    <r>
      <t xml:space="preserve">* Arka çelik dikme profili (150*150); </t>
    </r>
    <r>
      <rPr>
        <u/>
        <sz val="11"/>
        <color theme="1"/>
        <rFont val="Arial"/>
        <family val="2"/>
        <charset val="162"/>
        <scheme val="minor"/>
      </rPr>
      <t>300 cm   513€/Adet</t>
    </r>
  </si>
  <si>
    <t xml:space="preserve">* LED aydınlatma RGB (harici kumanda) fiyatı  80 € / m'dir. </t>
  </si>
  <si>
    <r>
      <t xml:space="preserve">* Arka çelik dikme profili (150*150); </t>
    </r>
    <r>
      <rPr>
        <u/>
        <sz val="11"/>
        <color theme="1"/>
        <rFont val="Arial"/>
        <family val="2"/>
        <charset val="162"/>
        <scheme val="minor"/>
      </rPr>
      <t>300 üzeri   897€/Adet</t>
    </r>
  </si>
  <si>
    <t xml:space="preserve">* LED aydınlatma SINGLE+RGB (harici kumanda) fiyatı  100 € / m'dir. </t>
  </si>
  <si>
    <t>* Alın profili (100*100) fiyatı; 42€/M</t>
  </si>
  <si>
    <t xml:space="preserve">* Üçgen ve sabit ölçülerde, en uzun ölçü baz alınarak hesaplanır. </t>
  </si>
  <si>
    <t>* Alın profili (150*150) fiyatı; 75€/M</t>
  </si>
  <si>
    <t xml:space="preserve"> 0-5 metre kare arası 1200 €</t>
  </si>
  <si>
    <t>* Somfy Motor farkı sistem başına 60€'dur.</t>
  </si>
  <si>
    <t xml:space="preserve"> 5-10 metrekare arası 925 €</t>
  </si>
  <si>
    <t>* Poliüretan 60€/M²</t>
  </si>
  <si>
    <t xml:space="preserve"> 10-15 metrekare arası 815 €</t>
  </si>
  <si>
    <t>* 700 cm açılım sonrası orta destek gereklidir.</t>
  </si>
  <si>
    <t>SKYTEKS SOFT
FİYAT LİSTESİ</t>
  </si>
  <si>
    <t xml:space="preserve"> 2022</t>
  </si>
  <si>
    <t>AÇILIM (STANDART)</t>
  </si>
  <si>
    <r>
      <t xml:space="preserve">* Arka çelik dikme profili (100*100); </t>
    </r>
    <r>
      <rPr>
        <u/>
        <sz val="11"/>
        <color theme="1"/>
        <rFont val="Arial"/>
        <family val="2"/>
        <charset val="162"/>
        <scheme val="minor"/>
      </rPr>
      <t>300 cm'ye kadar   180€/Adet</t>
    </r>
  </si>
  <si>
    <t xml:space="preserve">* LED aydınlatma profili (RGB VE STANDART İÇİN ayrı ayrı hesaplanır) fiyatı  50 € / m'dir. </t>
  </si>
  <si>
    <r>
      <t xml:space="preserve">* Arka çelik dikme profili (100*100); </t>
    </r>
    <r>
      <rPr>
        <u/>
        <sz val="11"/>
        <color theme="1"/>
        <rFont val="Arial"/>
        <family val="2"/>
        <charset val="162"/>
        <scheme val="minor"/>
      </rPr>
      <t>300 üzeri   329€/Adet</t>
    </r>
  </si>
  <si>
    <t>* RGB aydınlatma için kontrol ünitesi / Led için kontrol ünitesi fiyatı 390 € 'dir.</t>
  </si>
  <si>
    <r>
      <t xml:space="preserve">* Arka çelik dikme profili (150*150); </t>
    </r>
    <r>
      <rPr>
        <u/>
        <sz val="11"/>
        <color theme="1"/>
        <rFont val="Arial"/>
        <family val="2"/>
        <charset val="162"/>
        <scheme val="minor"/>
      </rPr>
      <t>300 cm   479€/Adet</t>
    </r>
  </si>
  <si>
    <t>* Sarı bölge tek bölme 2 ray; Mavi bölge 2 bölme 3 ray</t>
  </si>
  <si>
    <r>
      <t xml:space="preserve">* Arka çelik dikme profili (150*150); </t>
    </r>
    <r>
      <rPr>
        <u/>
        <sz val="11"/>
        <color theme="1"/>
        <rFont val="Arial"/>
        <family val="2"/>
        <charset val="162"/>
        <scheme val="minor"/>
      </rPr>
      <t>300 üzeri   829€/Adet</t>
    </r>
  </si>
  <si>
    <t>* Alın profili (100*100) fiyatı; 55€/M</t>
  </si>
  <si>
    <t>* Alın profili (150*150) fiyatı; 102€/M</t>
  </si>
  <si>
    <t>SKYTEKS ROLL FİYAT LİSTESİ</t>
  </si>
  <si>
    <t>OCAK 2023</t>
  </si>
  <si>
    <t>SKYTEKS ROLL</t>
  </si>
  <si>
    <t>444 7 857</t>
  </si>
  <si>
    <t>info@tenteks.com.tr</t>
  </si>
  <si>
    <t xml:space="preserve">    www.tenteks.com.tr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</si>
</sst>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 &quot;₪&quot;\ * #,##0.00_ ;_ &quot;₪&quot;\ * \-#,##0.00_ ;_ &quot;₪&quot;\ * &quot;-&quot;??_ ;_ @_ "/>
    <numFmt numFmtId="165" formatCode="#,##0\ &quot;₺&quot;;[Red]#,##0\ &quot;₺&quot;"/>
    <numFmt numFmtId="166" formatCode="#,##0\ [$€-407];[Red]#,##0\ [$€-407]"/>
    <numFmt numFmtId="167" formatCode="#,##0\ [$€-407]"/>
    <numFmt numFmtId="168" formatCode="#,##0\ [$€-1];[Red]\-#,##0\ [$€-1]"/>
    <numFmt numFmtId="169" formatCode="#,##0.00\ [$€-1];[Red]\-#,##0.00\ [$€-1]"/>
    <numFmt numFmtId="170" formatCode="#,##0.00\ [$€-1]"/>
    <numFmt numFmtId="171" formatCode="#,##0\ [$€-1]"/>
    <numFmt numFmtId="172" formatCode="_-* #,##0\ [$€-1]_-;\-* #,##0\ [$€-1]_-;_-* &quot;-&quot;??\ [$€-1]_-;_-@_-"/>
    <numFmt numFmtId="173" formatCode="[$-41F]d\ mmm\ yyyy;@"/>
    <numFmt numFmtId="174" formatCode="[$-41F]mmmm\ yy;@"/>
    <numFmt numFmtId="175" formatCode="_ [$₪-40D]\ * #,##0_ ;_ [$₪-40D]\ * \-#,##0_ ;_ [$₪-40D]\ * &quot;-&quot;??_ ;_ @_ "/>
    <numFmt numFmtId="176" formatCode="_ &quot;₪&quot;\ * #,##0_ ;_ &quot;₪&quot;\ * \-#,##0_ ;_ &quot;₪&quot;\ * &quot;-&quot;??_ ;_ @_ "/>
    <numFmt numFmtId="177" formatCode="0.0;[Red]0.0"/>
    <numFmt numFmtId="178" formatCode="0.0"/>
    <numFmt numFmtId="179" formatCode="#,##0\ \€"/>
  </numFmts>
  <fonts count="36">
    <font>
      <sz val="11"/>
      <color theme="1"/>
      <name val="Arial"/>
      <family val="2"/>
      <charset val="162"/>
      <scheme val="minor"/>
    </font>
    <font>
      <b/>
      <sz val="11"/>
      <color theme="1"/>
      <name val="Arial"/>
      <family val="2"/>
      <charset val="162"/>
      <scheme val="minor"/>
    </font>
    <font>
      <b/>
      <sz val="12"/>
      <color theme="1"/>
      <name val="Arial"/>
      <family val="2"/>
      <charset val="162"/>
      <scheme val="minor"/>
    </font>
    <font>
      <sz val="8"/>
      <color theme="1"/>
      <name val="Arial"/>
      <family val="2"/>
      <charset val="162"/>
      <scheme val="minor"/>
    </font>
    <font>
      <b/>
      <sz val="8"/>
      <color theme="1"/>
      <name val="Arial"/>
      <family val="2"/>
      <charset val="162"/>
      <scheme val="minor"/>
    </font>
    <font>
      <b/>
      <sz val="9"/>
      <color theme="1"/>
      <name val="Arial"/>
      <family val="2"/>
      <charset val="162"/>
      <scheme val="minor"/>
    </font>
    <font>
      <sz val="9"/>
      <color theme="1"/>
      <name val="Arial"/>
      <family val="2"/>
      <charset val="162"/>
      <scheme val="minor"/>
    </font>
    <font>
      <b/>
      <sz val="10"/>
      <color theme="1"/>
      <name val="Arial"/>
      <family val="2"/>
      <charset val="162"/>
      <scheme val="minor"/>
    </font>
    <font>
      <sz val="10"/>
      <color theme="1"/>
      <name val="Arial"/>
      <family val="2"/>
      <charset val="162"/>
      <scheme val="minor"/>
    </font>
    <font>
      <b/>
      <sz val="16"/>
      <color theme="1"/>
      <name val="Arial"/>
      <family val="2"/>
      <charset val="162"/>
      <scheme val="minor"/>
    </font>
    <font>
      <b/>
      <sz val="14"/>
      <color theme="1"/>
      <name val="Arial"/>
      <family val="2"/>
      <charset val="162"/>
      <scheme val="minor"/>
    </font>
    <font>
      <b/>
      <u/>
      <sz val="11"/>
      <color theme="1"/>
      <name val="Arial"/>
      <family val="2"/>
      <charset val="162"/>
      <scheme val="minor"/>
    </font>
    <font>
      <b/>
      <sz val="6"/>
      <color theme="1"/>
      <name val="Arial"/>
      <family val="2"/>
      <charset val="162"/>
      <scheme val="minor"/>
    </font>
    <font>
      <b/>
      <u/>
      <sz val="8"/>
      <color rgb="FFFF0000"/>
      <name val="Arial"/>
      <family val="2"/>
      <charset val="162"/>
      <scheme val="minor"/>
    </font>
    <font>
      <b/>
      <sz val="7"/>
      <color theme="1"/>
      <name val="Arial"/>
      <family val="2"/>
      <charset val="162"/>
      <scheme val="minor"/>
    </font>
    <font>
      <b/>
      <sz val="18"/>
      <color theme="1"/>
      <name val="Arial"/>
      <family val="2"/>
      <charset val="162"/>
      <scheme val="minor"/>
    </font>
    <font>
      <sz val="16"/>
      <color theme="1"/>
      <name val="Arial"/>
      <family val="2"/>
      <charset val="162"/>
      <scheme val="minor"/>
    </font>
    <font>
      <sz val="11"/>
      <color rgb="FFFF0000"/>
      <name val="Arial"/>
      <family val="2"/>
      <charset val="162"/>
      <scheme val="minor"/>
    </font>
    <font>
      <sz val="12"/>
      <color theme="1"/>
      <name val="Arial"/>
      <family val="2"/>
      <charset val="162"/>
      <scheme val="minor"/>
    </font>
    <font>
      <b/>
      <sz val="7"/>
      <color rgb="FFFF0000"/>
      <name val="Arial"/>
      <family val="2"/>
      <charset val="162"/>
      <scheme val="minor"/>
    </font>
    <font>
      <b/>
      <sz val="7"/>
      <name val="Arial"/>
      <family val="2"/>
      <charset val="162"/>
      <scheme val="minor"/>
    </font>
    <font>
      <sz val="11"/>
      <name val="Arial"/>
      <family val="2"/>
      <charset val="162"/>
      <scheme val="minor"/>
    </font>
    <font>
      <b/>
      <u/>
      <sz val="11"/>
      <color rgb="FFFF0000"/>
      <name val="Arial"/>
      <family val="2"/>
      <charset val="162"/>
      <scheme val="minor"/>
    </font>
    <font>
      <b/>
      <u val="singleAccounting"/>
      <sz val="11"/>
      <color rgb="FFFF0000"/>
      <name val="Arial"/>
      <family val="2"/>
      <charset val="162"/>
      <scheme val="minor"/>
    </font>
    <font>
      <u/>
      <sz val="11"/>
      <color theme="1"/>
      <name val="Arial"/>
      <family val="2"/>
      <charset val="162"/>
      <scheme val="minor"/>
    </font>
    <font>
      <sz val="14"/>
      <color theme="1"/>
      <name val="Arial"/>
      <family val="2"/>
      <charset val="162"/>
      <scheme val="minor"/>
    </font>
    <font>
      <sz val="11"/>
      <color theme="1"/>
      <name val="Arial"/>
      <family val="2"/>
      <charset val="162"/>
      <scheme val="minor"/>
    </font>
    <font>
      <b/>
      <u/>
      <sz val="9"/>
      <color rgb="FFFF0000"/>
      <name val="Arial"/>
      <family val="2"/>
      <charset val="162"/>
      <scheme val="minor"/>
    </font>
    <font>
      <sz val="9"/>
      <color rgb="FFFF0000"/>
      <name val="Arial"/>
      <family val="2"/>
      <charset val="162"/>
      <scheme val="minor"/>
    </font>
    <font>
      <b/>
      <sz val="8"/>
      <color theme="1"/>
      <name val="Arial"/>
      <family val="2"/>
      <scheme val="minor"/>
    </font>
    <font>
      <b/>
      <u/>
      <sz val="12"/>
      <color rgb="FFFF0000"/>
      <name val="Arial"/>
      <family val="2"/>
      <charset val="162"/>
      <scheme val="minor"/>
    </font>
    <font>
      <b/>
      <sz val="10"/>
      <color rgb="FF000000"/>
      <name val="Calibri"/>
      <family val="2"/>
    </font>
    <font>
      <b/>
      <sz val="10"/>
      <color rgb="FF000000"/>
      <name val="Calibri"/>
      <scheme val="minor"/>
    </font>
    <font>
      <b/>
      <sz val="10"/>
      <color theme="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</patternFill>
    </fill>
    <fill>
      <patternFill patternType="solid">
        <fgColor rgb="FFB8CCE3"/>
      </patternFill>
    </fill>
    <fill>
      <patternFill patternType="solid">
        <fgColor theme="4"/>
        <bgColor theme="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26" fillId="0" borderId="0" applyFont="0" applyFill="0" applyBorder="0" applyAlignment="0" applyProtection="0"/>
  </cellStyleXfs>
  <cellXfs count="395">
    <xf numFmtId="0" fontId="0" fillId="0" borderId="0" xfId="0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8" fillId="0" borderId="0" xfId="0" applyFont="1"/>
    <xf numFmtId="168" fontId="8" fillId="0" borderId="0" xfId="0" applyNumberFormat="1" applyFont="1"/>
    <xf numFmtId="169" fontId="8" fillId="0" borderId="0" xfId="0" applyNumberFormat="1" applyFont="1"/>
    <xf numFmtId="0" fontId="3" fillId="0" borderId="12" xfId="0" applyFont="1" applyBorder="1"/>
    <xf numFmtId="0" fontId="0" fillId="0" borderId="12" xfId="0" applyBorder="1"/>
    <xf numFmtId="0" fontId="0" fillId="0" borderId="9" xfId="0" applyBorder="1"/>
    <xf numFmtId="0" fontId="9" fillId="0" borderId="0" xfId="0" applyFont="1" applyAlignment="1">
      <alignment vertical="center" wrapText="1"/>
    </xf>
    <xf numFmtId="0" fontId="0" fillId="0" borderId="9" xfId="0" applyBorder="1" applyAlignment="1">
      <alignment vertical="center"/>
    </xf>
    <xf numFmtId="168" fontId="6" fillId="0" borderId="0" xfId="0" applyNumberFormat="1" applyFont="1"/>
    <xf numFmtId="0" fontId="6" fillId="0" borderId="12" xfId="0" applyFont="1" applyBorder="1"/>
    <xf numFmtId="0" fontId="6" fillId="0" borderId="0" xfId="0" applyFont="1" applyAlignment="1">
      <alignment horizontal="center"/>
    </xf>
    <xf numFmtId="169" fontId="6" fillId="0" borderId="0" xfId="0" applyNumberFormat="1" applyFont="1"/>
    <xf numFmtId="0" fontId="8" fillId="0" borderId="0" xfId="0" applyFont="1" applyAlignment="1">
      <alignment horizontal="center" vertical="center"/>
    </xf>
    <xf numFmtId="0" fontId="1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5" fillId="0" borderId="13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9" xfId="0" applyFont="1" applyBorder="1" applyAlignment="1">
      <alignment vertical="center" wrapText="1"/>
    </xf>
    <xf numFmtId="167" fontId="0" fillId="0" borderId="0" xfId="0" applyNumberFormat="1" applyAlignment="1">
      <alignment horizontal="center" vertical="center"/>
    </xf>
    <xf numFmtId="0" fontId="4" fillId="0" borderId="11" xfId="0" applyFont="1" applyBorder="1"/>
    <xf numFmtId="0" fontId="2" fillId="0" borderId="9" xfId="0" applyFont="1" applyBorder="1" applyAlignment="1">
      <alignment horizontal="center" vertical="center"/>
    </xf>
    <xf numFmtId="0" fontId="3" fillId="0" borderId="9" xfId="0" applyFont="1" applyBorder="1"/>
    <xf numFmtId="0" fontId="7" fillId="0" borderId="0" xfId="0" applyFont="1"/>
    <xf numFmtId="0" fontId="1" fillId="0" borderId="0" xfId="0" applyFont="1"/>
    <xf numFmtId="167" fontId="0" fillId="0" borderId="0" xfId="0" quotePrefix="1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171" fontId="1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7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7" fontId="0" fillId="0" borderId="17" xfId="0" applyNumberFormat="1" applyBorder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166" fontId="14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6" fontId="14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13" xfId="0" applyFont="1" applyBorder="1" applyAlignment="1">
      <alignment vertical="top" wrapText="1"/>
    </xf>
    <xf numFmtId="167" fontId="1" fillId="0" borderId="0" xfId="0" applyNumberFormat="1" applyFont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21" xfId="0" applyNumberFormat="1" applyFont="1" applyBorder="1" applyAlignment="1">
      <alignment horizontal="center" vertical="center"/>
    </xf>
    <xf numFmtId="167" fontId="1" fillId="0" borderId="22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5" fillId="0" borderId="0" xfId="0" applyFont="1"/>
    <xf numFmtId="49" fontId="1" fillId="0" borderId="13" xfId="0" applyNumberFormat="1" applyFont="1" applyBorder="1"/>
    <xf numFmtId="0" fontId="17" fillId="0" borderId="0" xfId="0" applyFont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" fillId="0" borderId="0" xfId="0" applyFont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6" borderId="1" xfId="0" applyFont="1" applyFill="1" applyBorder="1" applyAlignment="1" applyProtection="1">
      <alignment horizontal="center" vertical="center"/>
      <protection locked="0"/>
    </xf>
    <xf numFmtId="172" fontId="0" fillId="7" borderId="1" xfId="0" applyNumberFormat="1" applyFill="1" applyBorder="1" applyAlignment="1" applyProtection="1">
      <alignment horizontal="center" vertical="center"/>
      <protection locked="0"/>
    </xf>
    <xf numFmtId="172" fontId="0" fillId="8" borderId="1" xfId="0" applyNumberFormat="1" applyFill="1" applyBorder="1" applyAlignment="1" applyProtection="1">
      <alignment horizontal="center" vertical="center"/>
      <protection locked="0"/>
    </xf>
    <xf numFmtId="172" fontId="0" fillId="9" borderId="1" xfId="0" applyNumberForma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72" fontId="21" fillId="7" borderId="1" xfId="0" applyNumberFormat="1" applyFont="1" applyFill="1" applyBorder="1" applyAlignment="1" applyProtection="1">
      <alignment horizontal="center" vertical="center"/>
      <protection locked="0"/>
    </xf>
    <xf numFmtId="172" fontId="21" fillId="8" borderId="1" xfId="0" applyNumberFormat="1" applyFont="1" applyFill="1" applyBorder="1" applyAlignment="1" applyProtection="1">
      <alignment horizontal="center" vertical="center"/>
      <protection locked="0"/>
    </xf>
    <xf numFmtId="172" fontId="21" fillId="9" borderId="1" xfId="0" applyNumberFormat="1" applyFont="1" applyFill="1" applyBorder="1" applyAlignment="1" applyProtection="1">
      <alignment horizontal="center" vertical="center"/>
      <protection locked="0"/>
    </xf>
    <xf numFmtId="172" fontId="21" fillId="10" borderId="1" xfId="0" applyNumberFormat="1" applyFont="1" applyFill="1" applyBorder="1" applyAlignment="1" applyProtection="1">
      <alignment horizontal="center" vertical="center"/>
      <protection locked="0"/>
    </xf>
    <xf numFmtId="0" fontId="22" fillId="6" borderId="1" xfId="0" applyFont="1" applyFill="1" applyBorder="1" applyAlignment="1" applyProtection="1">
      <alignment horizontal="center" vertical="center"/>
      <protection locked="0"/>
    </xf>
    <xf numFmtId="172" fontId="23" fillId="7" borderId="1" xfId="0" applyNumberFormat="1" applyFont="1" applyFill="1" applyBorder="1" applyAlignment="1" applyProtection="1">
      <alignment horizontal="center" vertical="center"/>
      <protection locked="0"/>
    </xf>
    <xf numFmtId="172" fontId="23" fillId="8" borderId="1" xfId="0" applyNumberFormat="1" applyFont="1" applyFill="1" applyBorder="1" applyAlignment="1" applyProtection="1">
      <alignment horizontal="center" vertical="center"/>
      <protection locked="0"/>
    </xf>
    <xf numFmtId="172" fontId="23" fillId="9" borderId="1" xfId="0" applyNumberFormat="1" applyFont="1" applyFill="1" applyBorder="1" applyAlignment="1" applyProtection="1">
      <alignment horizontal="center" vertical="center"/>
      <protection locked="0"/>
    </xf>
    <xf numFmtId="172" fontId="23" fillId="10" borderId="1" xfId="0" applyNumberFormat="1" applyFont="1" applyFill="1" applyBorder="1" applyAlignment="1" applyProtection="1">
      <alignment horizontal="center" vertical="center"/>
      <protection locked="0"/>
    </xf>
    <xf numFmtId="172" fontId="0" fillId="10" borderId="1" xfId="0" applyNumberFormat="1" applyFill="1" applyBorder="1" applyAlignment="1" applyProtection="1">
      <alignment horizontal="center" vertical="center"/>
      <protection locked="0"/>
    </xf>
    <xf numFmtId="17" fontId="10" fillId="0" borderId="0" xfId="0" applyNumberFormat="1" applyFont="1" applyAlignment="1">
      <alignment horizontal="center" vertical="center" wrapText="1"/>
    </xf>
    <xf numFmtId="0" fontId="0" fillId="0" borderId="3" xfId="0" applyBorder="1"/>
    <xf numFmtId="0" fontId="0" fillId="0" borderId="1" xfId="0" applyBorder="1"/>
    <xf numFmtId="0" fontId="1" fillId="0" borderId="1" xfId="0" applyFont="1" applyBorder="1" applyAlignment="1">
      <alignment vertical="center"/>
    </xf>
    <xf numFmtId="172" fontId="0" fillId="8" borderId="0" xfId="0" applyNumberFormat="1" applyFill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66" fontId="14" fillId="4" borderId="0" xfId="0" applyNumberFormat="1" applyFont="1" applyFill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26" xfId="0" applyBorder="1" applyAlignment="1">
      <alignment horizontal="center" vertical="center"/>
    </xf>
    <xf numFmtId="167" fontId="1" fillId="0" borderId="27" xfId="0" applyNumberFormat="1" applyFont="1" applyBorder="1" applyAlignment="1">
      <alignment horizontal="center" vertical="center"/>
    </xf>
    <xf numFmtId="167" fontId="1" fillId="0" borderId="28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/>
    </xf>
    <xf numFmtId="166" fontId="20" fillId="0" borderId="0" xfId="0" applyNumberFormat="1" applyFont="1" applyAlignment="1">
      <alignment horizontal="center" vertical="center"/>
    </xf>
    <xf numFmtId="0" fontId="5" fillId="0" borderId="11" xfId="0" applyFont="1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11" fillId="0" borderId="0" xfId="0" applyFont="1"/>
    <xf numFmtId="0" fontId="0" fillId="0" borderId="6" xfId="0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49" fontId="18" fillId="0" borderId="9" xfId="0" applyNumberFormat="1" applyFont="1" applyBorder="1" applyAlignment="1">
      <alignment horizontal="center" vertical="center" wrapText="1"/>
    </xf>
    <xf numFmtId="174" fontId="8" fillId="0" borderId="0" xfId="0" applyNumberFormat="1" applyFont="1" applyAlignment="1">
      <alignment horizontal="center" vertical="center" wrapText="1"/>
    </xf>
    <xf numFmtId="171" fontId="7" fillId="2" borderId="1" xfId="0" applyNumberFormat="1" applyFont="1" applyFill="1" applyBorder="1" applyAlignment="1">
      <alignment horizontal="center" vertical="center"/>
    </xf>
    <xf numFmtId="170" fontId="7" fillId="2" borderId="1" xfId="0" applyNumberFormat="1" applyFont="1" applyFill="1" applyBorder="1" applyAlignment="1">
      <alignment horizontal="center"/>
    </xf>
    <xf numFmtId="171" fontId="7" fillId="2" borderId="15" xfId="0" applyNumberFormat="1" applyFont="1" applyFill="1" applyBorder="1" applyAlignment="1">
      <alignment horizontal="center" vertical="center"/>
    </xf>
    <xf numFmtId="170" fontId="7" fillId="2" borderId="15" xfId="0" applyNumberFormat="1" applyFont="1" applyFill="1" applyBorder="1" applyAlignment="1">
      <alignment horizontal="center"/>
    </xf>
    <xf numFmtId="171" fontId="7" fillId="3" borderId="5" xfId="0" applyNumberFormat="1" applyFont="1" applyFill="1" applyBorder="1" applyAlignment="1">
      <alignment horizontal="center" vertical="center"/>
    </xf>
    <xf numFmtId="170" fontId="7" fillId="3" borderId="5" xfId="0" applyNumberFormat="1" applyFont="1" applyFill="1" applyBorder="1" applyAlignment="1">
      <alignment horizontal="center"/>
    </xf>
    <xf numFmtId="171" fontId="7" fillId="3" borderId="1" xfId="0" applyNumberFormat="1" applyFont="1" applyFill="1" applyBorder="1" applyAlignment="1">
      <alignment horizontal="center" vertical="center"/>
    </xf>
    <xf numFmtId="170" fontId="7" fillId="3" borderId="1" xfId="0" applyNumberFormat="1" applyFont="1" applyFill="1" applyBorder="1" applyAlignment="1">
      <alignment horizontal="center"/>
    </xf>
    <xf numFmtId="171" fontId="7" fillId="3" borderId="15" xfId="0" applyNumberFormat="1" applyFont="1" applyFill="1" applyBorder="1" applyAlignment="1">
      <alignment horizontal="center" vertical="center"/>
    </xf>
    <xf numFmtId="170" fontId="7" fillId="3" borderId="15" xfId="0" applyNumberFormat="1" applyFont="1" applyFill="1" applyBorder="1" applyAlignment="1">
      <alignment horizontal="center"/>
    </xf>
    <xf numFmtId="171" fontId="7" fillId="5" borderId="5" xfId="0" applyNumberFormat="1" applyFont="1" applyFill="1" applyBorder="1" applyAlignment="1">
      <alignment horizontal="center" vertical="center"/>
    </xf>
    <xf numFmtId="165" fontId="7" fillId="5" borderId="5" xfId="0" quotePrefix="1" applyNumberFormat="1" applyFont="1" applyFill="1" applyBorder="1" applyAlignment="1">
      <alignment horizontal="center" vertical="center"/>
    </xf>
    <xf numFmtId="171" fontId="7" fillId="5" borderId="1" xfId="0" applyNumberFormat="1" applyFont="1" applyFill="1" applyBorder="1" applyAlignment="1">
      <alignment horizontal="center" vertical="center"/>
    </xf>
    <xf numFmtId="165" fontId="7" fillId="5" borderId="1" xfId="0" quotePrefix="1" applyNumberFormat="1" applyFont="1" applyFill="1" applyBorder="1" applyAlignment="1">
      <alignment horizontal="center" vertical="center"/>
    </xf>
    <xf numFmtId="171" fontId="7" fillId="5" borderId="1" xfId="0" quotePrefix="1" applyNumberFormat="1" applyFont="1" applyFill="1" applyBorder="1" applyAlignment="1">
      <alignment horizontal="center" vertical="center"/>
    </xf>
    <xf numFmtId="171" fontId="7" fillId="2" borderId="1" xfId="0" applyNumberFormat="1" applyFont="1" applyFill="1" applyBorder="1"/>
    <xf numFmtId="171" fontId="7" fillId="2" borderId="15" xfId="0" applyNumberFormat="1" applyFont="1" applyFill="1" applyBorder="1"/>
    <xf numFmtId="171" fontId="1" fillId="2" borderId="1" xfId="0" applyNumberFormat="1" applyFont="1" applyFill="1" applyBorder="1" applyAlignment="1">
      <alignment horizontal="center" vertical="center"/>
    </xf>
    <xf numFmtId="171" fontId="1" fillId="2" borderId="15" xfId="0" applyNumberFormat="1" applyFont="1" applyFill="1" applyBorder="1" applyAlignment="1">
      <alignment horizontal="center" vertical="center"/>
    </xf>
    <xf numFmtId="171" fontId="1" fillId="3" borderId="5" xfId="0" applyNumberFormat="1" applyFont="1" applyFill="1" applyBorder="1" applyAlignment="1">
      <alignment horizontal="center" vertical="center"/>
    </xf>
    <xf numFmtId="171" fontId="1" fillId="3" borderId="1" xfId="0" applyNumberFormat="1" applyFont="1" applyFill="1" applyBorder="1" applyAlignment="1">
      <alignment horizontal="center" vertical="center"/>
    </xf>
    <xf numFmtId="171" fontId="1" fillId="3" borderId="15" xfId="0" applyNumberFormat="1" applyFont="1" applyFill="1" applyBorder="1" applyAlignment="1">
      <alignment horizontal="center" vertical="center"/>
    </xf>
    <xf numFmtId="171" fontId="1" fillId="5" borderId="5" xfId="0" applyNumberFormat="1" applyFont="1" applyFill="1" applyBorder="1" applyAlignment="1">
      <alignment horizontal="center" vertical="center"/>
    </xf>
    <xf numFmtId="171" fontId="1" fillId="5" borderId="1" xfId="0" applyNumberFormat="1" applyFont="1" applyFill="1" applyBorder="1" applyAlignment="1">
      <alignment horizontal="center" vertical="center"/>
    </xf>
    <xf numFmtId="171" fontId="2" fillId="2" borderId="1" xfId="0" applyNumberFormat="1" applyFont="1" applyFill="1" applyBorder="1" applyAlignment="1">
      <alignment horizontal="center" vertical="center"/>
    </xf>
    <xf numFmtId="171" fontId="2" fillId="3" borderId="1" xfId="0" applyNumberFormat="1" applyFont="1" applyFill="1" applyBorder="1" applyAlignment="1">
      <alignment horizontal="center" vertical="center"/>
    </xf>
    <xf numFmtId="171" fontId="2" fillId="5" borderId="5" xfId="0" applyNumberFormat="1" applyFont="1" applyFill="1" applyBorder="1" applyAlignment="1">
      <alignment horizontal="center" vertical="center"/>
    </xf>
    <xf numFmtId="171" fontId="2" fillId="5" borderId="1" xfId="0" applyNumberFormat="1" applyFont="1" applyFill="1" applyBorder="1" applyAlignment="1">
      <alignment horizontal="center" vertical="center"/>
    </xf>
    <xf numFmtId="167" fontId="1" fillId="0" borderId="1" xfId="0" quotePrefix="1" applyNumberFormat="1" applyFont="1" applyBorder="1" applyAlignment="1">
      <alignment horizontal="center" vertical="center"/>
    </xf>
    <xf numFmtId="167" fontId="1" fillId="4" borderId="1" xfId="0" quotePrefix="1" applyNumberFormat="1" applyFont="1" applyFill="1" applyBorder="1" applyAlignment="1">
      <alignment horizontal="center" vertical="center"/>
    </xf>
    <xf numFmtId="171" fontId="1" fillId="4" borderId="1" xfId="0" applyNumberFormat="1" applyFont="1" applyFill="1" applyBorder="1" applyAlignment="1">
      <alignment horizontal="center" vertical="center"/>
    </xf>
    <xf numFmtId="175" fontId="7" fillId="11" borderId="1" xfId="0" applyNumberFormat="1" applyFont="1" applyFill="1" applyBorder="1" applyAlignment="1">
      <alignment horizontal="center" vertical="center"/>
    </xf>
    <xf numFmtId="176" fontId="5" fillId="6" borderId="1" xfId="1" applyNumberFormat="1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176" fontId="7" fillId="4" borderId="1" xfId="1" applyNumberFormat="1" applyFont="1" applyFill="1" applyBorder="1" applyAlignment="1">
      <alignment horizontal="center" vertical="center"/>
    </xf>
    <xf numFmtId="175" fontId="7" fillId="4" borderId="1" xfId="0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 applyProtection="1">
      <alignment horizontal="center" vertical="center"/>
    </xf>
    <xf numFmtId="175" fontId="5" fillId="11" borderId="1" xfId="0" applyNumberFormat="1" applyFont="1" applyFill="1" applyBorder="1" applyAlignment="1">
      <alignment horizontal="center" vertical="center"/>
    </xf>
    <xf numFmtId="175" fontId="5" fillId="6" borderId="1" xfId="0" applyNumberFormat="1" applyFont="1" applyFill="1" applyBorder="1" applyAlignment="1">
      <alignment horizontal="center" vertical="center"/>
    </xf>
    <xf numFmtId="175" fontId="4" fillId="6" borderId="1" xfId="0" applyNumberFormat="1" applyFont="1" applyFill="1" applyBorder="1" applyAlignment="1">
      <alignment horizontal="center" vertical="center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176" fontId="6" fillId="7" borderId="1" xfId="1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27" fillId="6" borderId="1" xfId="0" applyFont="1" applyFill="1" applyBorder="1" applyAlignment="1" applyProtection="1">
      <alignment horizontal="center" vertical="center"/>
      <protection locked="0"/>
    </xf>
    <xf numFmtId="176" fontId="28" fillId="7" borderId="1" xfId="1" applyNumberFormat="1" applyFont="1" applyFill="1" applyBorder="1" applyAlignment="1" applyProtection="1">
      <alignment horizontal="center" vertical="center"/>
      <protection locked="0"/>
    </xf>
    <xf numFmtId="0" fontId="7" fillId="6" borderId="2" xfId="0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1" fontId="7" fillId="2" borderId="1" xfId="0" applyNumberFormat="1" applyFont="1" applyFill="1" applyBorder="1" applyAlignment="1">
      <alignment horizontal="center"/>
    </xf>
    <xf numFmtId="171" fontId="7" fillId="2" borderId="15" xfId="0" applyNumberFormat="1" applyFont="1" applyFill="1" applyBorder="1" applyAlignment="1">
      <alignment horizontal="center"/>
    </xf>
    <xf numFmtId="171" fontId="7" fillId="3" borderId="5" xfId="0" applyNumberFormat="1" applyFont="1" applyFill="1" applyBorder="1" applyAlignment="1">
      <alignment horizontal="center"/>
    </xf>
    <xf numFmtId="171" fontId="7" fillId="3" borderId="15" xfId="0" applyNumberFormat="1" applyFont="1" applyFill="1" applyBorder="1" applyAlignment="1">
      <alignment horizontal="center"/>
    </xf>
    <xf numFmtId="171" fontId="1" fillId="5" borderId="5" xfId="0" quotePrefix="1" applyNumberFormat="1" applyFont="1" applyFill="1" applyBorder="1" applyAlignment="1">
      <alignment horizontal="center" vertical="center"/>
    </xf>
    <xf numFmtId="171" fontId="1" fillId="3" borderId="29" xfId="0" applyNumberFormat="1" applyFont="1" applyFill="1" applyBorder="1" applyAlignment="1">
      <alignment horizontal="center" vertical="center"/>
    </xf>
    <xf numFmtId="166" fontId="14" fillId="0" borderId="1" xfId="0" quotePrefix="1" applyNumberFormat="1" applyFont="1" applyBorder="1" applyAlignment="1">
      <alignment horizontal="center" vertical="center"/>
    </xf>
    <xf numFmtId="166" fontId="14" fillId="4" borderId="1" xfId="0" quotePrefix="1" applyNumberFormat="1" applyFont="1" applyFill="1" applyBorder="1" applyAlignment="1">
      <alignment horizontal="center" vertical="center"/>
    </xf>
    <xf numFmtId="167" fontId="30" fillId="4" borderId="1" xfId="0" applyNumberFormat="1" applyFont="1" applyFill="1" applyBorder="1" applyAlignment="1">
      <alignment horizontal="center" vertical="center"/>
    </xf>
    <xf numFmtId="167" fontId="30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79" fontId="31" fillId="14" borderId="30" xfId="0" applyNumberFormat="1" applyFont="1" applyFill="1" applyBorder="1" applyAlignment="1">
      <alignment horizontal="center" vertical="top" shrinkToFit="1"/>
    </xf>
    <xf numFmtId="179" fontId="31" fillId="14" borderId="31" xfId="0" applyNumberFormat="1" applyFont="1" applyFill="1" applyBorder="1" applyAlignment="1">
      <alignment horizontal="center" vertical="top" shrinkToFit="1"/>
    </xf>
    <xf numFmtId="179" fontId="31" fillId="14" borderId="32" xfId="0" applyNumberFormat="1" applyFont="1" applyFill="1" applyBorder="1" applyAlignment="1">
      <alignment horizontal="center" vertical="top" shrinkToFit="1"/>
    </xf>
    <xf numFmtId="179" fontId="31" fillId="15" borderId="33" xfId="0" applyNumberFormat="1" applyFont="1" applyFill="1" applyBorder="1" applyAlignment="1">
      <alignment horizontal="left" vertical="top" indent="1" shrinkToFit="1"/>
    </xf>
    <xf numFmtId="179" fontId="31" fillId="15" borderId="30" xfId="0" applyNumberFormat="1" applyFont="1" applyFill="1" applyBorder="1" applyAlignment="1">
      <alignment horizontal="left" vertical="top" indent="1" shrinkToFit="1"/>
    </xf>
    <xf numFmtId="49" fontId="7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30" fillId="0" borderId="0" xfId="0" applyNumberFormat="1" applyFont="1" applyAlignment="1">
      <alignment horizontal="center" vertical="center"/>
    </xf>
    <xf numFmtId="0" fontId="8" fillId="0" borderId="9" xfId="0" applyFont="1" applyBorder="1"/>
    <xf numFmtId="0" fontId="6" fillId="0" borderId="9" xfId="0" applyFont="1" applyBorder="1"/>
    <xf numFmtId="0" fontId="8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6" borderId="1" xfId="0" applyFont="1" applyFill="1" applyBorder="1" applyAlignment="1" applyProtection="1">
      <alignment horizontal="center" vertical="center"/>
      <protection locked="0"/>
    </xf>
    <xf numFmtId="172" fontId="8" fillId="7" borderId="1" xfId="0" applyNumberFormat="1" applyFont="1" applyFill="1" applyBorder="1" applyAlignment="1" applyProtection="1">
      <alignment horizontal="center" vertical="center"/>
      <protection locked="0"/>
    </xf>
    <xf numFmtId="172" fontId="8" fillId="8" borderId="1" xfId="0" applyNumberFormat="1" applyFont="1" applyFill="1" applyBorder="1" applyAlignment="1" applyProtection="1">
      <alignment horizontal="center" vertical="center"/>
      <protection locked="0"/>
    </xf>
    <xf numFmtId="172" fontId="8" fillId="9" borderId="1" xfId="0" applyNumberFormat="1" applyFont="1" applyFill="1" applyBorder="1" applyAlignment="1" applyProtection="1">
      <alignment horizontal="center" vertical="center"/>
      <protection locked="0"/>
    </xf>
    <xf numFmtId="0" fontId="7" fillId="1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29" fillId="0" borderId="0" xfId="0" applyFont="1" applyBorder="1"/>
    <xf numFmtId="0" fontId="4" fillId="0" borderId="0" xfId="0" applyFont="1" applyBorder="1" applyAlignment="1">
      <alignment horizontal="center" vertical="center"/>
    </xf>
    <xf numFmtId="176" fontId="3" fillId="0" borderId="0" xfId="0" applyNumberFormat="1" applyFont="1" applyBorder="1"/>
    <xf numFmtId="0" fontId="4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75" fontId="7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176" fontId="7" fillId="0" borderId="0" xfId="1" applyNumberFormat="1" applyFont="1" applyFill="1" applyBorder="1" applyAlignment="1">
      <alignment horizontal="center" vertical="center"/>
    </xf>
    <xf numFmtId="175" fontId="5" fillId="0" borderId="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18" fillId="0" borderId="9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4" fillId="0" borderId="11" xfId="0" applyFont="1" applyBorder="1" applyAlignment="1">
      <alignment horizontal="left"/>
    </xf>
    <xf numFmtId="0" fontId="3" fillId="0" borderId="11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11" xfId="0" applyFont="1" applyBorder="1" applyAlignment="1">
      <alignment horizontal="right" vertical="center"/>
    </xf>
    <xf numFmtId="168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textRotation="180" wrapText="1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49" fontId="18" fillId="0" borderId="13" xfId="0" applyNumberFormat="1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49" fontId="25" fillId="0" borderId="13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0" fillId="0" borderId="13" xfId="0" applyNumberForma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173" fontId="25" fillId="0" borderId="3" xfId="0" applyNumberFormat="1" applyFont="1" applyBorder="1" applyAlignment="1">
      <alignment horizontal="center"/>
    </xf>
    <xf numFmtId="49" fontId="1" fillId="0" borderId="13" xfId="0" applyNumberFormat="1" applyFont="1" applyBorder="1" applyAlignment="1">
      <alignment horizontal="center" vertical="center" wrapText="1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3" fillId="16" borderId="35" xfId="0" applyFont="1" applyFill="1" applyBorder="1" applyAlignment="1">
      <alignment horizontal="center" vertical="center"/>
    </xf>
    <xf numFmtId="0" fontId="33" fillId="16" borderId="1" xfId="0" applyFont="1" applyFill="1" applyBorder="1" applyAlignment="1">
      <alignment horizontal="center" vertical="center"/>
    </xf>
    <xf numFmtId="0" fontId="33" fillId="16" borderId="10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75" fontId="35" fillId="0" borderId="1" xfId="0" applyNumberFormat="1" applyFont="1" applyBorder="1"/>
    <xf numFmtId="177" fontId="34" fillId="0" borderId="1" xfId="0" applyNumberFormat="1" applyFont="1" applyBorder="1" applyAlignment="1">
      <alignment horizontal="center" vertical="center"/>
    </xf>
    <xf numFmtId="178" fontId="34" fillId="0" borderId="1" xfId="0" applyNumberFormat="1" applyFont="1" applyBorder="1" applyAlignment="1">
      <alignment horizontal="center" vertical="center"/>
    </xf>
    <xf numFmtId="1" fontId="34" fillId="0" borderId="1" xfId="0" applyNumberFormat="1" applyFont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175" fontId="35" fillId="0" borderId="0" xfId="0" applyNumberFormat="1" applyFont="1" applyFill="1" applyBorder="1"/>
    <xf numFmtId="177" fontId="34" fillId="0" borderId="0" xfId="0" applyNumberFormat="1" applyFont="1" applyFill="1" applyBorder="1" applyAlignment="1">
      <alignment horizontal="center" vertical="center"/>
    </xf>
    <xf numFmtId="178" fontId="34" fillId="0" borderId="0" xfId="0" applyNumberFormat="1" applyFont="1" applyFill="1" applyBorder="1" applyAlignment="1">
      <alignment horizontal="center" vertical="center"/>
    </xf>
    <xf numFmtId="1" fontId="34" fillId="0" borderId="0" xfId="0" applyNumberFormat="1" applyFont="1" applyFill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76" fontId="14" fillId="4" borderId="1" xfId="1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14" fillId="0" borderId="0" xfId="1" applyNumberFormat="1" applyFont="1" applyFill="1" applyBorder="1" applyAlignment="1">
      <alignment horizontal="center" vertical="center"/>
    </xf>
    <xf numFmtId="0" fontId="4" fillId="0" borderId="1" xfId="0" applyFont="1" applyBorder="1" applyAlignment="1" applyProtection="1">
      <alignment vertical="center"/>
      <protection locked="0"/>
    </xf>
    <xf numFmtId="0" fontId="4" fillId="6" borderId="1" xfId="0" applyFont="1" applyFill="1" applyBorder="1" applyAlignment="1" applyProtection="1">
      <alignment horizontal="center" vertical="center"/>
      <protection locked="0"/>
    </xf>
    <xf numFmtId="176" fontId="3" fillId="7" borderId="1" xfId="1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13" borderId="4" xfId="0" applyFont="1" applyFill="1" applyBorder="1" applyAlignment="1">
      <alignment horizontal="center" vertical="center"/>
    </xf>
    <xf numFmtId="175" fontId="7" fillId="11" borderId="4" xfId="0" applyNumberFormat="1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175" fontId="7" fillId="11" borderId="10" xfId="0" applyNumberFormat="1" applyFont="1" applyFill="1" applyBorder="1" applyAlignment="1">
      <alignment horizontal="center" vertical="center"/>
    </xf>
    <xf numFmtId="175" fontId="7" fillId="11" borderId="36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00"/>
      <color rgb="FFE6F743"/>
      <color rgb="FFF1EE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7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19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0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1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8.png"/><Relationship Id="rId6" Type="http://schemas.openxmlformats.org/officeDocument/2006/relationships/image" Target="../media/image22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5.png"/><Relationship Id="rId1" Type="http://schemas.openxmlformats.org/officeDocument/2006/relationships/image" Target="../media/image18.png"/><Relationship Id="rId6" Type="http://schemas.openxmlformats.org/officeDocument/2006/relationships/image" Target="../media/image2.png"/><Relationship Id="rId5" Type="http://schemas.openxmlformats.org/officeDocument/2006/relationships/image" Target="../media/image23.png"/><Relationship Id="rId4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4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7.jpe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2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image" Target="../media/image27.jpe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9.jpeg"/><Relationship Id="rId2" Type="http://schemas.openxmlformats.org/officeDocument/2006/relationships/image" Target="../media/image8.jp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jpeg"/><Relationship Id="rId3" Type="http://schemas.openxmlformats.org/officeDocument/2006/relationships/image" Target="../media/image3.png"/><Relationship Id="rId7" Type="http://schemas.openxmlformats.org/officeDocument/2006/relationships/image" Target="../media/image10.jpeg"/><Relationship Id="rId2" Type="http://schemas.openxmlformats.org/officeDocument/2006/relationships/image" Target="../media/image8.jp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12.jpe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13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4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5.jpe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6.png"/><Relationship Id="rId5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129863</xdr:colOff>
      <xdr:row>0</xdr:row>
      <xdr:rowOff>47627</xdr:rowOff>
    </xdr:from>
    <xdr:to>
      <xdr:col>4</xdr:col>
      <xdr:colOff>322088</xdr:colOff>
      <xdr:row>3</xdr:row>
      <xdr:rowOff>142608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3" y="47627"/>
          <a:ext cx="1440000" cy="66648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40</xdr:row>
      <xdr:rowOff>34293</xdr:rowOff>
    </xdr:from>
    <xdr:to>
      <xdr:col>2</xdr:col>
      <xdr:colOff>47626</xdr:colOff>
      <xdr:row>41</xdr:row>
      <xdr:rowOff>129543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6873243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85724</xdr:colOff>
      <xdr:row>40</xdr:row>
      <xdr:rowOff>43817</xdr:rowOff>
    </xdr:from>
    <xdr:to>
      <xdr:col>13</xdr:col>
      <xdr:colOff>355724</xdr:colOff>
      <xdr:row>41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68827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40</xdr:row>
      <xdr:rowOff>43817</xdr:rowOff>
    </xdr:from>
    <xdr:to>
      <xdr:col>9</xdr:col>
      <xdr:colOff>336675</xdr:colOff>
      <xdr:row>41</xdr:row>
      <xdr:rowOff>142367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2975" y="68827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40</xdr:row>
      <xdr:rowOff>72392</xdr:rowOff>
    </xdr:from>
    <xdr:to>
      <xdr:col>5</xdr:col>
      <xdr:colOff>374774</xdr:colOff>
      <xdr:row>42</xdr:row>
      <xdr:rowOff>3302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4" y="6911342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15</xdr:col>
      <xdr:colOff>8674</xdr:colOff>
      <xdr:row>3</xdr:row>
      <xdr:rowOff>148500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86650" y="0"/>
          <a:ext cx="1427899" cy="72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225114</xdr:colOff>
      <xdr:row>0</xdr:row>
      <xdr:rowOff>76201</xdr:rowOff>
    </xdr:from>
    <xdr:to>
      <xdr:col>3</xdr:col>
      <xdr:colOff>388764</xdr:colOff>
      <xdr:row>3</xdr:row>
      <xdr:rowOff>148501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114" y="7620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180974</xdr:colOff>
      <xdr:row>35</xdr:row>
      <xdr:rowOff>47625</xdr:rowOff>
    </xdr:from>
    <xdr:to>
      <xdr:col>1</xdr:col>
      <xdr:colOff>203324</xdr:colOff>
      <xdr:row>36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4" y="68008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104774</xdr:colOff>
      <xdr:row>35</xdr:row>
      <xdr:rowOff>53342</xdr:rowOff>
    </xdr:from>
    <xdr:ext cx="234000" cy="270000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4" y="6806567"/>
          <a:ext cx="234000" cy="270000"/>
        </a:xfrm>
        <a:prstGeom prst="rect">
          <a:avLst/>
        </a:prstGeom>
      </xdr:spPr>
    </xdr:pic>
    <xdr:clientData/>
  </xdr:oneCellAnchor>
  <xdr:oneCellAnchor>
    <xdr:from>
      <xdr:col>10</xdr:col>
      <xdr:colOff>57150</xdr:colOff>
      <xdr:row>35</xdr:row>
      <xdr:rowOff>53342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6806567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104774</xdr:colOff>
      <xdr:row>35</xdr:row>
      <xdr:rowOff>62867</xdr:rowOff>
    </xdr:from>
    <xdr:ext cx="270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6624" y="6816092"/>
          <a:ext cx="270000" cy="270000"/>
        </a:xfrm>
        <a:prstGeom prst="rect">
          <a:avLst/>
        </a:prstGeom>
      </xdr:spPr>
    </xdr:pic>
    <xdr:clientData/>
  </xdr:oneCellAnchor>
  <xdr:twoCellAnchor editAs="oneCell">
    <xdr:from>
      <xdr:col>15</xdr:col>
      <xdr:colOff>342900</xdr:colOff>
      <xdr:row>0</xdr:row>
      <xdr:rowOff>0</xdr:rowOff>
    </xdr:from>
    <xdr:to>
      <xdr:col>18</xdr:col>
      <xdr:colOff>276000</xdr:colOff>
      <xdr:row>4</xdr:row>
      <xdr:rowOff>9525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0"/>
          <a:ext cx="1800000" cy="8572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0</xdr:row>
      <xdr:rowOff>66675</xdr:rowOff>
    </xdr:from>
    <xdr:to>
      <xdr:col>4</xdr:col>
      <xdr:colOff>312564</xdr:colOff>
      <xdr:row>3</xdr:row>
      <xdr:rowOff>138975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189" y="6162675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36</xdr:row>
      <xdr:rowOff>47625</xdr:rowOff>
    </xdr:from>
    <xdr:to>
      <xdr:col>1</xdr:col>
      <xdr:colOff>260475</xdr:colOff>
      <xdr:row>37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924675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390524</xdr:colOff>
      <xdr:row>36</xdr:row>
      <xdr:rowOff>34293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4" y="6911343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114301</xdr:colOff>
      <xdr:row>36</xdr:row>
      <xdr:rowOff>53343</xdr:rowOff>
    </xdr:from>
    <xdr:ext cx="228599" cy="285749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6" y="6930393"/>
          <a:ext cx="228599" cy="285749"/>
        </a:xfrm>
        <a:prstGeom prst="rect">
          <a:avLst/>
        </a:prstGeom>
      </xdr:spPr>
    </xdr:pic>
    <xdr:clientData/>
  </xdr:oneCellAnchor>
  <xdr:oneCellAnchor>
    <xdr:from>
      <xdr:col>13</xdr:col>
      <xdr:colOff>238124</xdr:colOff>
      <xdr:row>36</xdr:row>
      <xdr:rowOff>43818</xdr:rowOff>
    </xdr:from>
    <xdr:ext cx="234000" cy="300857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4" y="6920868"/>
          <a:ext cx="234000" cy="300857"/>
        </a:xfrm>
        <a:prstGeom prst="rect">
          <a:avLst/>
        </a:prstGeom>
      </xdr:spPr>
    </xdr:pic>
    <xdr:clientData/>
  </xdr:oneCellAnchor>
  <xdr:twoCellAnchor editAs="oneCell">
    <xdr:from>
      <xdr:col>11</xdr:col>
      <xdr:colOff>504826</xdr:colOff>
      <xdr:row>0</xdr:row>
      <xdr:rowOff>142875</xdr:rowOff>
    </xdr:from>
    <xdr:to>
      <xdr:col>16</xdr:col>
      <xdr:colOff>428389</xdr:colOff>
      <xdr:row>3</xdr:row>
      <xdr:rowOff>85725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01" t="30368" r="4974" b="30447"/>
        <a:stretch/>
      </xdr:blipFill>
      <xdr:spPr>
        <a:xfrm>
          <a:off x="6543676" y="142875"/>
          <a:ext cx="2428638" cy="590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158439</xdr:colOff>
      <xdr:row>0</xdr:row>
      <xdr:rowOff>114300</xdr:rowOff>
    </xdr:from>
    <xdr:to>
      <xdr:col>3</xdr:col>
      <xdr:colOff>436389</xdr:colOff>
      <xdr:row>3</xdr:row>
      <xdr:rowOff>167550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089" y="11430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33</xdr:row>
      <xdr:rowOff>57150</xdr:rowOff>
    </xdr:from>
    <xdr:to>
      <xdr:col>1</xdr:col>
      <xdr:colOff>412875</xdr:colOff>
      <xdr:row>34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266699</xdr:colOff>
      <xdr:row>33</xdr:row>
      <xdr:rowOff>43818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49" y="6711318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38101</xdr:colOff>
      <xdr:row>33</xdr:row>
      <xdr:rowOff>72393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6739893"/>
          <a:ext cx="234000" cy="270000"/>
        </a:xfrm>
        <a:prstGeom prst="rect">
          <a:avLst/>
        </a:prstGeom>
      </xdr:spPr>
    </xdr:pic>
    <xdr:clientData/>
  </xdr:oneCellAnchor>
  <xdr:oneCellAnchor>
    <xdr:from>
      <xdr:col>13</xdr:col>
      <xdr:colOff>409574</xdr:colOff>
      <xdr:row>33</xdr:row>
      <xdr:rowOff>72392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4" y="67398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11</xdr:col>
      <xdr:colOff>495299</xdr:colOff>
      <xdr:row>0</xdr:row>
      <xdr:rowOff>238126</xdr:rowOff>
    </xdr:from>
    <xdr:to>
      <xdr:col>15</xdr:col>
      <xdr:colOff>562610</xdr:colOff>
      <xdr:row>3</xdr:row>
      <xdr:rowOff>66676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84" t="32836" r="902" b="29851"/>
        <a:stretch/>
      </xdr:blipFill>
      <xdr:spPr>
        <a:xfrm>
          <a:off x="6553199" y="238126"/>
          <a:ext cx="2391411" cy="4953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253689</xdr:colOff>
      <xdr:row>1</xdr:row>
      <xdr:rowOff>28574</xdr:rowOff>
    </xdr:from>
    <xdr:to>
      <xdr:col>3</xdr:col>
      <xdr:colOff>531639</xdr:colOff>
      <xdr:row>4</xdr:row>
      <xdr:rowOff>177074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689" y="28574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</xdr:row>
      <xdr:rowOff>38100</xdr:rowOff>
    </xdr:from>
    <xdr:to>
      <xdr:col>1</xdr:col>
      <xdr:colOff>419100</xdr:colOff>
      <xdr:row>33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6419850"/>
          <a:ext cx="266700" cy="285750"/>
        </a:xfrm>
        <a:prstGeom prst="rect">
          <a:avLst/>
        </a:prstGeom>
      </xdr:spPr>
    </xdr:pic>
    <xdr:clientData/>
  </xdr:twoCellAnchor>
  <xdr:oneCellAnchor>
    <xdr:from>
      <xdr:col>5</xdr:col>
      <xdr:colOff>276225</xdr:colOff>
      <xdr:row>32</xdr:row>
      <xdr:rowOff>43818</xdr:rowOff>
    </xdr:from>
    <xdr:ext cx="200025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7975" y="6425568"/>
          <a:ext cx="200025" cy="276225"/>
        </a:xfrm>
        <a:prstGeom prst="rect">
          <a:avLst/>
        </a:prstGeom>
      </xdr:spPr>
    </xdr:pic>
    <xdr:clientData/>
  </xdr:oneCellAnchor>
  <xdr:oneCellAnchor>
    <xdr:from>
      <xdr:col>10</xdr:col>
      <xdr:colOff>38101</xdr:colOff>
      <xdr:row>32</xdr:row>
      <xdr:rowOff>43818</xdr:rowOff>
    </xdr:from>
    <xdr:ext cx="228599" cy="285749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6" y="6425568"/>
          <a:ext cx="228599" cy="285749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32</xdr:row>
      <xdr:rowOff>72393</xdr:rowOff>
    </xdr:from>
    <xdr:ext cx="200025" cy="257175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0975" y="6454143"/>
          <a:ext cx="200025" cy="257175"/>
        </a:xfrm>
        <a:prstGeom prst="rect">
          <a:avLst/>
        </a:prstGeom>
      </xdr:spPr>
    </xdr:pic>
    <xdr:clientData/>
  </xdr:oneCellAnchor>
  <xdr:twoCellAnchor editAs="oneCell">
    <xdr:from>
      <xdr:col>13</xdr:col>
      <xdr:colOff>438150</xdr:colOff>
      <xdr:row>1</xdr:row>
      <xdr:rowOff>0</xdr:rowOff>
    </xdr:from>
    <xdr:to>
      <xdr:col>15</xdr:col>
      <xdr:colOff>485775</xdr:colOff>
      <xdr:row>4</xdr:row>
      <xdr:rowOff>172915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77" t="16333" r="20576" b="18334"/>
        <a:stretch/>
      </xdr:blipFill>
      <xdr:spPr>
        <a:xfrm>
          <a:off x="7372350" y="0"/>
          <a:ext cx="1209675" cy="74441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32</xdr:row>
      <xdr:rowOff>57150</xdr:rowOff>
    </xdr:from>
    <xdr:to>
      <xdr:col>1</xdr:col>
      <xdr:colOff>412875</xdr:colOff>
      <xdr:row>33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95250</xdr:rowOff>
    </xdr:from>
    <xdr:to>
      <xdr:col>2</xdr:col>
      <xdr:colOff>464964</xdr:colOff>
      <xdr:row>3</xdr:row>
      <xdr:rowOff>148500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64" y="95250"/>
          <a:ext cx="1497150" cy="6247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31</xdr:row>
      <xdr:rowOff>47625</xdr:rowOff>
    </xdr:from>
    <xdr:to>
      <xdr:col>0</xdr:col>
      <xdr:colOff>409575</xdr:colOff>
      <xdr:row>32</xdr:row>
      <xdr:rowOff>133350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6953250"/>
          <a:ext cx="266700" cy="276225"/>
        </a:xfrm>
        <a:prstGeom prst="rect">
          <a:avLst/>
        </a:prstGeom>
      </xdr:spPr>
    </xdr:pic>
    <xdr:clientData/>
  </xdr:twoCellAnchor>
  <xdr:oneCellAnchor>
    <xdr:from>
      <xdr:col>4</xdr:col>
      <xdr:colOff>257174</xdr:colOff>
      <xdr:row>31</xdr:row>
      <xdr:rowOff>62868</xdr:rowOff>
    </xdr:from>
    <xdr:ext cx="234000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1274" y="6968493"/>
          <a:ext cx="234000" cy="276225"/>
        </a:xfrm>
        <a:prstGeom prst="rect">
          <a:avLst/>
        </a:prstGeom>
      </xdr:spPr>
    </xdr:pic>
    <xdr:clientData/>
  </xdr:oneCellAnchor>
  <xdr:oneCellAnchor>
    <xdr:from>
      <xdr:col>9</xdr:col>
      <xdr:colOff>47625</xdr:colOff>
      <xdr:row>31</xdr:row>
      <xdr:rowOff>53343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6850" y="6958968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571499</xdr:colOff>
      <xdr:row>31</xdr:row>
      <xdr:rowOff>62867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69684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12</xdr:col>
      <xdr:colOff>400050</xdr:colOff>
      <xdr:row>0</xdr:row>
      <xdr:rowOff>19050</xdr:rowOff>
    </xdr:from>
    <xdr:to>
      <xdr:col>15</xdr:col>
      <xdr:colOff>114300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00" t="7938" r="14204" b="7396"/>
        <a:stretch/>
      </xdr:blipFill>
      <xdr:spPr>
        <a:xfrm>
          <a:off x="7372350" y="19050"/>
          <a:ext cx="1457325" cy="70485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31</xdr:row>
      <xdr:rowOff>57150</xdr:rowOff>
    </xdr:from>
    <xdr:to>
      <xdr:col>0</xdr:col>
      <xdr:colOff>412875</xdr:colOff>
      <xdr:row>32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244164</xdr:colOff>
      <xdr:row>0</xdr:row>
      <xdr:rowOff>19050</xdr:rowOff>
    </xdr:from>
    <xdr:to>
      <xdr:col>3</xdr:col>
      <xdr:colOff>240446</xdr:colOff>
      <xdr:row>3</xdr:row>
      <xdr:rowOff>167550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814" y="19050"/>
          <a:ext cx="1440000" cy="720000"/>
        </a:xfrm>
        <a:prstGeom prst="rect">
          <a:avLst/>
        </a:prstGeom>
      </xdr:spPr>
    </xdr:pic>
    <xdr:clientData/>
  </xdr:twoCellAnchor>
  <xdr:oneCellAnchor>
    <xdr:from>
      <xdr:col>3</xdr:col>
      <xdr:colOff>990599</xdr:colOff>
      <xdr:row>35</xdr:row>
      <xdr:rowOff>62868</xdr:rowOff>
    </xdr:from>
    <xdr:ext cx="234000" cy="276225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0324" y="6739893"/>
          <a:ext cx="234000" cy="276225"/>
        </a:xfrm>
        <a:prstGeom prst="rect">
          <a:avLst/>
        </a:prstGeom>
      </xdr:spPr>
    </xdr:pic>
    <xdr:clientData/>
  </xdr:oneCellAnchor>
  <xdr:oneCellAnchor>
    <xdr:from>
      <xdr:col>7</xdr:col>
      <xdr:colOff>647701</xdr:colOff>
      <xdr:row>35</xdr:row>
      <xdr:rowOff>62868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6" y="6739893"/>
          <a:ext cx="234000" cy="270000"/>
        </a:xfrm>
        <a:prstGeom prst="rect">
          <a:avLst/>
        </a:prstGeom>
      </xdr:spPr>
    </xdr:pic>
    <xdr:clientData/>
  </xdr:oneCellAnchor>
  <xdr:oneCellAnchor>
    <xdr:from>
      <xdr:col>8</xdr:col>
      <xdr:colOff>1181099</xdr:colOff>
      <xdr:row>35</xdr:row>
      <xdr:rowOff>62867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424" y="673989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8</xdr:col>
      <xdr:colOff>1019176</xdr:colOff>
      <xdr:row>0</xdr:row>
      <xdr:rowOff>1</xdr:rowOff>
    </xdr:from>
    <xdr:to>
      <xdr:col>10</xdr:col>
      <xdr:colOff>149804</xdr:colOff>
      <xdr:row>3</xdr:row>
      <xdr:rowOff>180975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49" t="23511" r="21536" b="22611"/>
        <a:stretch/>
      </xdr:blipFill>
      <xdr:spPr>
        <a:xfrm>
          <a:off x="7429501" y="1"/>
          <a:ext cx="1454727" cy="7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35</xdr:row>
      <xdr:rowOff>57150</xdr:rowOff>
    </xdr:from>
    <xdr:to>
      <xdr:col>2</xdr:col>
      <xdr:colOff>31875</xdr:colOff>
      <xdr:row>36</xdr:row>
      <xdr:rowOff>136650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6724650"/>
          <a:ext cx="270000" cy="2700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192225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57148</xdr:colOff>
      <xdr:row>40</xdr:row>
      <xdr:rowOff>38099</xdr:rowOff>
    </xdr:from>
    <xdr:to>
      <xdr:col>7</xdr:col>
      <xdr:colOff>291148</xdr:colOff>
      <xdr:row>41</xdr:row>
      <xdr:rowOff>136649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48" y="6200774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40</xdr:row>
      <xdr:rowOff>38100</xdr:rowOff>
    </xdr:from>
    <xdr:to>
      <xdr:col>1</xdr:col>
      <xdr:colOff>60450</xdr:colOff>
      <xdr:row>41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200775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47624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210299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47626</xdr:colOff>
      <xdr:row>40</xdr:row>
      <xdr:rowOff>28575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6" y="6191250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133350</xdr:colOff>
      <xdr:row>0</xdr:row>
      <xdr:rowOff>1</xdr:rowOff>
    </xdr:from>
    <xdr:to>
      <xdr:col>25</xdr:col>
      <xdr:colOff>142875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267700" y="1"/>
          <a:ext cx="714375" cy="66674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166372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41</xdr:row>
      <xdr:rowOff>40369</xdr:rowOff>
    </xdr:from>
    <xdr:to>
      <xdr:col>7</xdr:col>
      <xdr:colOff>272099</xdr:colOff>
      <xdr:row>42</xdr:row>
      <xdr:rowOff>138919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9" y="6803119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41</xdr:row>
      <xdr:rowOff>30727</xdr:rowOff>
    </xdr:from>
    <xdr:to>
      <xdr:col>1</xdr:col>
      <xdr:colOff>69975</xdr:colOff>
      <xdr:row>42</xdr:row>
      <xdr:rowOff>129277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6793477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41</xdr:row>
      <xdr:rowOff>28575</xdr:rowOff>
    </xdr:from>
    <xdr:ext cx="234000" cy="300857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791325"/>
          <a:ext cx="234000" cy="300857"/>
        </a:xfrm>
        <a:prstGeom prst="rect">
          <a:avLst/>
        </a:prstGeom>
      </xdr:spPr>
    </xdr:pic>
    <xdr:clientData/>
  </xdr:oneCellAnchor>
  <xdr:oneCellAnchor>
    <xdr:from>
      <xdr:col>15</xdr:col>
      <xdr:colOff>66676</xdr:colOff>
      <xdr:row>41</xdr:row>
      <xdr:rowOff>38100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6" y="6800850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142875</xdr:colOff>
      <xdr:row>0</xdr:row>
      <xdr:rowOff>0</xdr:rowOff>
    </xdr:from>
    <xdr:to>
      <xdr:col>25</xdr:col>
      <xdr:colOff>171450</xdr:colOff>
      <xdr:row>3</xdr:row>
      <xdr:rowOff>152399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067675" y="0"/>
          <a:ext cx="714375" cy="66674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4</xdr:col>
      <xdr:colOff>192225</xdr:colOff>
      <xdr:row>4</xdr:row>
      <xdr:rowOff>34200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0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57148</xdr:colOff>
      <xdr:row>40</xdr:row>
      <xdr:rowOff>38099</xdr:rowOff>
    </xdr:from>
    <xdr:to>
      <xdr:col>7</xdr:col>
      <xdr:colOff>291148</xdr:colOff>
      <xdr:row>41</xdr:row>
      <xdr:rowOff>136649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8" y="6629399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40</xdr:row>
      <xdr:rowOff>38100</xdr:rowOff>
    </xdr:from>
    <xdr:to>
      <xdr:col>1</xdr:col>
      <xdr:colOff>60450</xdr:colOff>
      <xdr:row>41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6629400"/>
          <a:ext cx="270000" cy="27000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47624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2024" y="6638924"/>
          <a:ext cx="234000" cy="270000"/>
        </a:xfrm>
        <a:prstGeom prst="rect">
          <a:avLst/>
        </a:prstGeom>
      </xdr:spPr>
    </xdr:pic>
    <xdr:clientData/>
  </xdr:oneCellAnchor>
  <xdr:oneCellAnchor>
    <xdr:from>
      <xdr:col>15</xdr:col>
      <xdr:colOff>47626</xdr:colOff>
      <xdr:row>40</xdr:row>
      <xdr:rowOff>28575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1" y="6619875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23</xdr:col>
      <xdr:colOff>133350</xdr:colOff>
      <xdr:row>0</xdr:row>
      <xdr:rowOff>1</xdr:rowOff>
    </xdr:from>
    <xdr:to>
      <xdr:col>25</xdr:col>
      <xdr:colOff>142875</xdr:colOff>
      <xdr:row>3</xdr:row>
      <xdr:rowOff>152400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541" t="5715" r="29936" b="9242"/>
        <a:stretch/>
      </xdr:blipFill>
      <xdr:spPr>
        <a:xfrm>
          <a:off x="8963025" y="1"/>
          <a:ext cx="714375" cy="66674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142874</xdr:colOff>
      <xdr:row>0</xdr:row>
      <xdr:rowOff>28575</xdr:rowOff>
    </xdr:from>
    <xdr:to>
      <xdr:col>4</xdr:col>
      <xdr:colOff>211274</xdr:colOff>
      <xdr:row>4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4" y="28575"/>
          <a:ext cx="1440000" cy="695325"/>
        </a:xfrm>
        <a:prstGeom prst="rect">
          <a:avLst/>
        </a:prstGeom>
      </xdr:spPr>
    </xdr:pic>
    <xdr:clientData/>
  </xdr:twoCellAnchor>
  <xdr:twoCellAnchor editAs="oneCell">
    <xdr:from>
      <xdr:col>7</xdr:col>
      <xdr:colOff>38099</xdr:colOff>
      <xdr:row>40</xdr:row>
      <xdr:rowOff>40369</xdr:rowOff>
    </xdr:from>
    <xdr:to>
      <xdr:col>7</xdr:col>
      <xdr:colOff>272099</xdr:colOff>
      <xdr:row>41</xdr:row>
      <xdr:rowOff>157969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399" y="7069819"/>
          <a:ext cx="234000" cy="2890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40</xdr:row>
      <xdr:rowOff>30727</xdr:rowOff>
    </xdr:from>
    <xdr:to>
      <xdr:col>1</xdr:col>
      <xdr:colOff>21300</xdr:colOff>
      <xdr:row>41</xdr:row>
      <xdr:rowOff>148327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7060177"/>
          <a:ext cx="288000" cy="289050"/>
        </a:xfrm>
        <a:prstGeom prst="rect">
          <a:avLst/>
        </a:prstGeom>
      </xdr:spPr>
    </xdr:pic>
    <xdr:clientData/>
  </xdr:twoCellAnchor>
  <xdr:oneCellAnchor>
    <xdr:from>
      <xdr:col>22</xdr:col>
      <xdr:colOff>104774</xdr:colOff>
      <xdr:row>40</xdr:row>
      <xdr:rowOff>28575</xdr:rowOff>
    </xdr:from>
    <xdr:ext cx="288000" cy="288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4" y="7058025"/>
          <a:ext cx="288000" cy="288000"/>
        </a:xfrm>
        <a:prstGeom prst="rect">
          <a:avLst/>
        </a:prstGeom>
      </xdr:spPr>
    </xdr:pic>
    <xdr:clientData/>
  </xdr:oneCellAnchor>
  <xdr:oneCellAnchor>
    <xdr:from>
      <xdr:col>15</xdr:col>
      <xdr:colOff>66676</xdr:colOff>
      <xdr:row>40</xdr:row>
      <xdr:rowOff>38100</xdr:rowOff>
    </xdr:from>
    <xdr:ext cx="228599" cy="285749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6" y="7067550"/>
          <a:ext cx="228599" cy="28574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388764</xdr:colOff>
      <xdr:row>3</xdr:row>
      <xdr:rowOff>177737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12</xdr:col>
      <xdr:colOff>581024</xdr:colOff>
      <xdr:row>40</xdr:row>
      <xdr:rowOff>43817</xdr:rowOff>
    </xdr:from>
    <xdr:to>
      <xdr:col>13</xdr:col>
      <xdr:colOff>260474</xdr:colOff>
      <xdr:row>41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4" y="6768467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47626</xdr:colOff>
      <xdr:row>40</xdr:row>
      <xdr:rowOff>34293</xdr:rowOff>
    </xdr:from>
    <xdr:to>
      <xdr:col>9</xdr:col>
      <xdr:colOff>276225</xdr:colOff>
      <xdr:row>41</xdr:row>
      <xdr:rowOff>129542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6" y="6758943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40</xdr:row>
      <xdr:rowOff>34292</xdr:rowOff>
    </xdr:from>
    <xdr:to>
      <xdr:col>5</xdr:col>
      <xdr:colOff>248099</xdr:colOff>
      <xdr:row>41</xdr:row>
      <xdr:rowOff>132842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9" y="6758942"/>
          <a:ext cx="210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40</xdr:row>
      <xdr:rowOff>47625</xdr:rowOff>
    </xdr:from>
    <xdr:to>
      <xdr:col>1</xdr:col>
      <xdr:colOff>314325</xdr:colOff>
      <xdr:row>41</xdr:row>
      <xdr:rowOff>142875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772275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342900</xdr:colOff>
      <xdr:row>0</xdr:row>
      <xdr:rowOff>0</xdr:rowOff>
    </xdr:from>
    <xdr:to>
      <xdr:col>15</xdr:col>
      <xdr:colOff>11250</xdr:colOff>
      <xdr:row>3</xdr:row>
      <xdr:rowOff>155006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0"/>
          <a:ext cx="1440000" cy="7265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120339</xdr:colOff>
      <xdr:row>0</xdr:row>
      <xdr:rowOff>76201</xdr:rowOff>
    </xdr:from>
    <xdr:to>
      <xdr:col>3</xdr:col>
      <xdr:colOff>398289</xdr:colOff>
      <xdr:row>3</xdr:row>
      <xdr:rowOff>196126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39" y="7620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247649</xdr:colOff>
      <xdr:row>34</xdr:row>
      <xdr:rowOff>47625</xdr:rowOff>
    </xdr:from>
    <xdr:to>
      <xdr:col>1</xdr:col>
      <xdr:colOff>287999</xdr:colOff>
      <xdr:row>35</xdr:row>
      <xdr:rowOff>135600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49" y="6648450"/>
          <a:ext cx="288000" cy="288000"/>
        </a:xfrm>
        <a:prstGeom prst="rect">
          <a:avLst/>
        </a:prstGeom>
      </xdr:spPr>
    </xdr:pic>
    <xdr:clientData/>
  </xdr:twoCellAnchor>
  <xdr:oneCellAnchor>
    <xdr:from>
      <xdr:col>5</xdr:col>
      <xdr:colOff>171449</xdr:colOff>
      <xdr:row>34</xdr:row>
      <xdr:rowOff>24767</xdr:rowOff>
    </xdr:from>
    <xdr:ext cx="234000" cy="270000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799" y="6625592"/>
          <a:ext cx="234000" cy="270000"/>
        </a:xfrm>
        <a:prstGeom prst="rect">
          <a:avLst/>
        </a:prstGeom>
      </xdr:spPr>
    </xdr:pic>
    <xdr:clientData/>
  </xdr:oneCellAnchor>
  <xdr:oneCellAnchor>
    <xdr:from>
      <xdr:col>13</xdr:col>
      <xdr:colOff>171450</xdr:colOff>
      <xdr:row>34</xdr:row>
      <xdr:rowOff>53342</xdr:rowOff>
    </xdr:from>
    <xdr:ext cx="234000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6654167"/>
          <a:ext cx="234000" cy="270000"/>
        </a:xfrm>
        <a:prstGeom prst="rect">
          <a:avLst/>
        </a:prstGeom>
      </xdr:spPr>
    </xdr:pic>
    <xdr:clientData/>
  </xdr:oneCellAnchor>
  <xdr:oneCellAnchor>
    <xdr:from>
      <xdr:col>18</xdr:col>
      <xdr:colOff>266700</xdr:colOff>
      <xdr:row>34</xdr:row>
      <xdr:rowOff>66675</xdr:rowOff>
    </xdr:from>
    <xdr:ext cx="270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1450" y="6667500"/>
          <a:ext cx="270000" cy="270000"/>
        </a:xfrm>
        <a:prstGeom prst="rect">
          <a:avLst/>
        </a:prstGeom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93125</xdr:colOff>
      <xdr:row>1</xdr:row>
      <xdr:rowOff>19052</xdr:rowOff>
    </xdr:from>
    <xdr:to>
      <xdr:col>2</xdr:col>
      <xdr:colOff>1796143</xdr:colOff>
      <xdr:row>4</xdr:row>
      <xdr:rowOff>167552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1375" y="209552"/>
          <a:ext cx="1703018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37</xdr:row>
      <xdr:rowOff>171450</xdr:rowOff>
    </xdr:from>
    <xdr:to>
      <xdr:col>2</xdr:col>
      <xdr:colOff>409575</xdr:colOff>
      <xdr:row>39</xdr:row>
      <xdr:rowOff>57150</xdr:rowOff>
    </xdr:to>
    <xdr:pic>
      <xdr:nvPicPr>
        <xdr:cNvPr id="26" name="Resim 25">
          <a:extLst>
            <a:ext uri="{FF2B5EF4-FFF2-40B4-BE49-F238E27FC236}">
              <a16:creationId xmlns:a16="http://schemas.microsoft.com/office/drawing/2014/main" id="{00000000-0008-0000-15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7972425"/>
          <a:ext cx="266700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37</xdr:row>
      <xdr:rowOff>190500</xdr:rowOff>
    </xdr:from>
    <xdr:to>
      <xdr:col>4</xdr:col>
      <xdr:colOff>307137</xdr:colOff>
      <xdr:row>39</xdr:row>
      <xdr:rowOff>22856</xdr:rowOff>
    </xdr:to>
    <xdr:pic>
      <xdr:nvPicPr>
        <xdr:cNvPr id="28" name="Resim 27">
          <a:extLst>
            <a:ext uri="{FF2B5EF4-FFF2-40B4-BE49-F238E27FC236}">
              <a16:creationId xmlns:a16="http://schemas.microsoft.com/office/drawing/2014/main" id="{00000000-0008-0000-15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5257800" y="7991475"/>
          <a:ext cx="278562" cy="251456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37</xdr:row>
      <xdr:rowOff>28575</xdr:rowOff>
    </xdr:from>
    <xdr:to>
      <xdr:col>6</xdr:col>
      <xdr:colOff>352425</xdr:colOff>
      <xdr:row>38</xdr:row>
      <xdr:rowOff>76468</xdr:rowOff>
    </xdr:to>
    <xdr:pic>
      <xdr:nvPicPr>
        <xdr:cNvPr id="29" name="Resim 28">
          <a:extLst>
            <a:ext uri="{FF2B5EF4-FFF2-40B4-BE49-F238E27FC236}">
              <a16:creationId xmlns:a16="http://schemas.microsoft.com/office/drawing/2014/main" id="{00000000-0008-0000-15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7825" y="7829550"/>
          <a:ext cx="314325" cy="257443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38</xdr:row>
      <xdr:rowOff>152400</xdr:rowOff>
    </xdr:from>
    <xdr:to>
      <xdr:col>6</xdr:col>
      <xdr:colOff>314324</xdr:colOff>
      <xdr:row>40</xdr:row>
      <xdr:rowOff>38099</xdr:rowOff>
    </xdr:to>
    <xdr:pic>
      <xdr:nvPicPr>
        <xdr:cNvPr id="30" name="Resim 29">
          <a:extLst>
            <a:ext uri="{FF2B5EF4-FFF2-40B4-BE49-F238E27FC236}">
              <a16:creationId xmlns:a16="http://schemas.microsoft.com/office/drawing/2014/main" id="{00000000-0008-0000-15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5450" y="8162925"/>
          <a:ext cx="228599" cy="304799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272142</xdr:colOff>
      <xdr:row>0</xdr:row>
      <xdr:rowOff>72474</xdr:rowOff>
    </xdr:from>
    <xdr:to>
      <xdr:col>6</xdr:col>
      <xdr:colOff>1836964</xdr:colOff>
      <xdr:row>4</xdr:row>
      <xdr:rowOff>136070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11392" y="72474"/>
          <a:ext cx="1564822" cy="82559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95250</xdr:rowOff>
    </xdr:from>
    <xdr:to>
      <xdr:col>2</xdr:col>
      <xdr:colOff>531078</xdr:colOff>
      <xdr:row>3</xdr:row>
      <xdr:rowOff>148500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864" y="95250"/>
          <a:ext cx="1497150" cy="6247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129864</xdr:colOff>
      <xdr:row>0</xdr:row>
      <xdr:rowOff>39220</xdr:rowOff>
    </xdr:from>
    <xdr:to>
      <xdr:col>2</xdr:col>
      <xdr:colOff>407813</xdr:colOff>
      <xdr:row>4</xdr:row>
      <xdr:rowOff>89668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982" y="39220"/>
          <a:ext cx="1488185" cy="82365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129863</xdr:colOff>
      <xdr:row>0</xdr:row>
      <xdr:rowOff>47627</xdr:rowOff>
    </xdr:from>
    <xdr:to>
      <xdr:col>2</xdr:col>
      <xdr:colOff>360188</xdr:colOff>
      <xdr:row>3</xdr:row>
      <xdr:rowOff>171183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B7B0D4DC-9D50-4A72-94EB-27F295D9D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313" y="47627"/>
          <a:ext cx="1601925" cy="666481"/>
        </a:xfrm>
        <a:prstGeom prst="rect">
          <a:avLst/>
        </a:prstGeom>
      </xdr:spPr>
    </xdr:pic>
    <xdr:clientData/>
  </xdr:twoCellAnchor>
  <xdr:twoCellAnchor editAs="oneCell">
    <xdr:from>
      <xdr:col>8</xdr:col>
      <xdr:colOff>647700</xdr:colOff>
      <xdr:row>34</xdr:row>
      <xdr:rowOff>0</xdr:rowOff>
    </xdr:from>
    <xdr:to>
      <xdr:col>9</xdr:col>
      <xdr:colOff>257175</xdr:colOff>
      <xdr:row>35</xdr:row>
      <xdr:rowOff>85725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7FBE203-C174-4ECC-B701-D6E45D77A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6296025"/>
          <a:ext cx="295275" cy="266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19049</xdr:colOff>
      <xdr:row>36</xdr:row>
      <xdr:rowOff>142875</xdr:rowOff>
    </xdr:from>
    <xdr:to>
      <xdr:col>11</xdr:col>
      <xdr:colOff>289049</xdr:colOff>
      <xdr:row>38</xdr:row>
      <xdr:rowOff>50925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5DE77634-EA4F-4A72-B76E-A65496362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2849" y="6800850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34</xdr:row>
      <xdr:rowOff>28575</xdr:rowOff>
    </xdr:from>
    <xdr:to>
      <xdr:col>7</xdr:col>
      <xdr:colOff>460500</xdr:colOff>
      <xdr:row>35</xdr:row>
      <xdr:rowOff>117600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A817A0D0-3BAF-47C8-8B91-75D640237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1100" y="6324600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3</xdr:col>
      <xdr:colOff>57149</xdr:colOff>
      <xdr:row>35</xdr:row>
      <xdr:rowOff>104775</xdr:rowOff>
    </xdr:from>
    <xdr:to>
      <xdr:col>3</xdr:col>
      <xdr:colOff>327149</xdr:colOff>
      <xdr:row>37</xdr:row>
      <xdr:rowOff>16635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548EA6E9-36C4-4142-BEAA-1BE464B03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49" y="6581775"/>
          <a:ext cx="270000" cy="273810"/>
        </a:xfrm>
        <a:prstGeom prst="rect">
          <a:avLst/>
        </a:prstGeom>
      </xdr:spPr>
    </xdr:pic>
    <xdr:clientData/>
  </xdr:twoCellAnchor>
  <xdr:twoCellAnchor editAs="oneCell">
    <xdr:from>
      <xdr:col>11</xdr:col>
      <xdr:colOff>331304</xdr:colOff>
      <xdr:row>0</xdr:row>
      <xdr:rowOff>0</xdr:rowOff>
    </xdr:from>
    <xdr:to>
      <xdr:col>14</xdr:col>
      <xdr:colOff>10196</xdr:colOff>
      <xdr:row>3</xdr:row>
      <xdr:rowOff>167327</xdr:rowOff>
    </xdr:to>
    <xdr:pic>
      <xdr:nvPicPr>
        <xdr:cNvPr id="7" name="Resim 7">
          <a:extLst>
            <a:ext uri="{FF2B5EF4-FFF2-40B4-BE49-F238E27FC236}">
              <a16:creationId xmlns:a16="http://schemas.microsoft.com/office/drawing/2014/main" id="{E8B0E9D5-4BB0-4AFD-85E0-9DA2D42EE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8554" y="0"/>
          <a:ext cx="1736292" cy="710252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93125</xdr:colOff>
      <xdr:row>1</xdr:row>
      <xdr:rowOff>19052</xdr:rowOff>
    </xdr:from>
    <xdr:to>
      <xdr:col>3</xdr:col>
      <xdr:colOff>424543</xdr:colOff>
      <xdr:row>5</xdr:row>
      <xdr:rowOff>15152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DF005D0F-B36F-4D1A-A849-8FB45A1FF7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7750" y="200027"/>
          <a:ext cx="1703018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70</xdr:row>
      <xdr:rowOff>171450</xdr:rowOff>
    </xdr:from>
    <xdr:to>
      <xdr:col>1</xdr:col>
      <xdr:colOff>409575</xdr:colOff>
      <xdr:row>72</xdr:row>
      <xdr:rowOff>152400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7391E320-2170-4448-8F0E-13F4C327B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6916400"/>
          <a:ext cx="26670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70</xdr:row>
      <xdr:rowOff>190500</xdr:rowOff>
    </xdr:from>
    <xdr:to>
      <xdr:col>3</xdr:col>
      <xdr:colOff>307137</xdr:colOff>
      <xdr:row>72</xdr:row>
      <xdr:rowOff>108581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9A1E8474-78DC-4C75-9F16-2A6022E41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72450" y="16935450"/>
          <a:ext cx="278562" cy="289556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70</xdr:row>
      <xdr:rowOff>176213</xdr:rowOff>
    </xdr:from>
    <xdr:to>
      <xdr:col>5</xdr:col>
      <xdr:colOff>361949</xdr:colOff>
      <xdr:row>72</xdr:row>
      <xdr:rowOff>157162</xdr:rowOff>
    </xdr:to>
    <xdr:pic>
      <xdr:nvPicPr>
        <xdr:cNvPr id="5" name="Resim 5">
          <a:extLst>
            <a:ext uri="{FF2B5EF4-FFF2-40B4-BE49-F238E27FC236}">
              <a16:creationId xmlns:a16="http://schemas.microsoft.com/office/drawing/2014/main" id="{59C41DDF-406A-479F-8523-7A428CF00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06475" y="16921163"/>
          <a:ext cx="228599" cy="342899"/>
        </a:xfrm>
        <a:prstGeom prst="rect">
          <a:avLst/>
        </a:prstGeom>
      </xdr:spPr>
    </xdr:pic>
    <xdr:clientData/>
  </xdr:twoCellAnchor>
  <xdr:twoCellAnchor editAs="oneCell">
    <xdr:from>
      <xdr:col>7</xdr:col>
      <xdr:colOff>469247</xdr:colOff>
      <xdr:row>0</xdr:row>
      <xdr:rowOff>183058</xdr:rowOff>
    </xdr:from>
    <xdr:to>
      <xdr:col>9</xdr:col>
      <xdr:colOff>672874</xdr:colOff>
      <xdr:row>4</xdr:row>
      <xdr:rowOff>180854</xdr:rowOff>
    </xdr:to>
    <xdr:pic>
      <xdr:nvPicPr>
        <xdr:cNvPr id="6" name="Resim 6">
          <a:extLst>
            <a:ext uri="{FF2B5EF4-FFF2-40B4-BE49-F238E27FC236}">
              <a16:creationId xmlns:a16="http://schemas.microsoft.com/office/drawing/2014/main" id="{79B9DBE6-215B-4102-9F8C-4F4652401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71622" y="183058"/>
          <a:ext cx="1575227" cy="72169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70</xdr:row>
      <xdr:rowOff>171450</xdr:rowOff>
    </xdr:from>
    <xdr:to>
      <xdr:col>1</xdr:col>
      <xdr:colOff>409575</xdr:colOff>
      <xdr:row>72</xdr:row>
      <xdr:rowOff>152400</xdr:rowOff>
    </xdr:to>
    <xdr:pic>
      <xdr:nvPicPr>
        <xdr:cNvPr id="7" name="Resim 7">
          <a:extLst>
            <a:ext uri="{FF2B5EF4-FFF2-40B4-BE49-F238E27FC236}">
              <a16:creationId xmlns:a16="http://schemas.microsoft.com/office/drawing/2014/main" id="{FA27B6CA-43E4-40B2-BE62-EBE0E5A88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0" y="16916400"/>
          <a:ext cx="266700" cy="3429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70</xdr:row>
      <xdr:rowOff>190500</xdr:rowOff>
    </xdr:from>
    <xdr:to>
      <xdr:col>3</xdr:col>
      <xdr:colOff>307137</xdr:colOff>
      <xdr:row>72</xdr:row>
      <xdr:rowOff>108581</xdr:rowOff>
    </xdr:to>
    <xdr:pic>
      <xdr:nvPicPr>
        <xdr:cNvPr id="8" name="Resim 8">
          <a:extLst>
            <a:ext uri="{FF2B5EF4-FFF2-40B4-BE49-F238E27FC236}">
              <a16:creationId xmlns:a16="http://schemas.microsoft.com/office/drawing/2014/main" id="{A77C5E6E-A5AF-4FE7-8DE1-7FEAFFC27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172450" y="16935450"/>
          <a:ext cx="278562" cy="289556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70</xdr:row>
      <xdr:rowOff>171450</xdr:rowOff>
    </xdr:from>
    <xdr:to>
      <xdr:col>7</xdr:col>
      <xdr:colOff>400050</xdr:colOff>
      <xdr:row>72</xdr:row>
      <xdr:rowOff>85993</xdr:rowOff>
    </xdr:to>
    <xdr:pic>
      <xdr:nvPicPr>
        <xdr:cNvPr id="9" name="Resim 9">
          <a:extLst>
            <a:ext uri="{FF2B5EF4-FFF2-40B4-BE49-F238E27FC236}">
              <a16:creationId xmlns:a16="http://schemas.microsoft.com/office/drawing/2014/main" id="{134DD56F-CB29-4115-B293-9DE847D5D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88100" y="16916400"/>
          <a:ext cx="314325" cy="2764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236364</xdr:colOff>
      <xdr:row>0</xdr:row>
      <xdr:rowOff>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390524</xdr:colOff>
      <xdr:row>0</xdr:row>
      <xdr:rowOff>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96193" y="1"/>
          <a:ext cx="1362081" cy="7429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39</xdr:row>
      <xdr:rowOff>148593</xdr:rowOff>
    </xdr:from>
    <xdr:to>
      <xdr:col>12</xdr:col>
      <xdr:colOff>209550</xdr:colOff>
      <xdr:row>39</xdr:row>
      <xdr:rowOff>148593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6816093"/>
          <a:ext cx="2000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39</xdr:row>
      <xdr:rowOff>139068</xdr:rowOff>
    </xdr:from>
    <xdr:to>
      <xdr:col>8</xdr:col>
      <xdr:colOff>247650</xdr:colOff>
      <xdr:row>39</xdr:row>
      <xdr:rowOff>139068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1" y="6806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39</xdr:row>
      <xdr:rowOff>148593</xdr:rowOff>
    </xdr:from>
    <xdr:to>
      <xdr:col>4</xdr:col>
      <xdr:colOff>200025</xdr:colOff>
      <xdr:row>39</xdr:row>
      <xdr:rowOff>148593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6816093"/>
          <a:ext cx="200025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129864</xdr:colOff>
      <xdr:row>0</xdr:row>
      <xdr:rowOff>1</xdr:rowOff>
    </xdr:from>
    <xdr:to>
      <xdr:col>3</xdr:col>
      <xdr:colOff>236364</xdr:colOff>
      <xdr:row>0</xdr:row>
      <xdr:rowOff>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390524</xdr:colOff>
      <xdr:row>0</xdr:row>
      <xdr:rowOff>1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7696193" y="1"/>
          <a:ext cx="1362081" cy="742949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39</xdr:row>
      <xdr:rowOff>148593</xdr:rowOff>
    </xdr:from>
    <xdr:to>
      <xdr:col>12</xdr:col>
      <xdr:colOff>209550</xdr:colOff>
      <xdr:row>39</xdr:row>
      <xdr:rowOff>148593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53225" y="6816093"/>
          <a:ext cx="2000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39</xdr:row>
      <xdr:rowOff>139068</xdr:rowOff>
    </xdr:from>
    <xdr:to>
      <xdr:col>8</xdr:col>
      <xdr:colOff>247650</xdr:colOff>
      <xdr:row>39</xdr:row>
      <xdr:rowOff>139068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0551" y="6806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39</xdr:row>
      <xdr:rowOff>148593</xdr:rowOff>
    </xdr:from>
    <xdr:to>
      <xdr:col>4</xdr:col>
      <xdr:colOff>200025</xdr:colOff>
      <xdr:row>39</xdr:row>
      <xdr:rowOff>148593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6816093"/>
          <a:ext cx="200025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0</xdr:row>
      <xdr:rowOff>28575</xdr:rowOff>
    </xdr:from>
    <xdr:to>
      <xdr:col>3</xdr:col>
      <xdr:colOff>477975</xdr:colOff>
      <xdr:row>3</xdr:row>
      <xdr:rowOff>171450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28575"/>
          <a:ext cx="1440000" cy="71437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40</xdr:row>
      <xdr:rowOff>53342</xdr:rowOff>
    </xdr:from>
    <xdr:to>
      <xdr:col>13</xdr:col>
      <xdr:colOff>236324</xdr:colOff>
      <xdr:row>41</xdr:row>
      <xdr:rowOff>151892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4" y="6768467"/>
          <a:ext cx="2268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40</xdr:row>
      <xdr:rowOff>34293</xdr:rowOff>
    </xdr:from>
    <xdr:to>
      <xdr:col>9</xdr:col>
      <xdr:colOff>266700</xdr:colOff>
      <xdr:row>41</xdr:row>
      <xdr:rowOff>129542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1" y="71875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40</xdr:row>
      <xdr:rowOff>43817</xdr:rowOff>
    </xdr:from>
    <xdr:to>
      <xdr:col>5</xdr:col>
      <xdr:colOff>281624</xdr:colOff>
      <xdr:row>41</xdr:row>
      <xdr:rowOff>142367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774" y="6606542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40</xdr:row>
      <xdr:rowOff>28575</xdr:rowOff>
    </xdr:from>
    <xdr:to>
      <xdr:col>1</xdr:col>
      <xdr:colOff>304800</xdr:colOff>
      <xdr:row>41</xdr:row>
      <xdr:rowOff>123825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7181850"/>
          <a:ext cx="266700" cy="266700"/>
        </a:xfrm>
        <a:prstGeom prst="rect">
          <a:avLst/>
        </a:prstGeom>
      </xdr:spPr>
    </xdr:pic>
    <xdr:clientData/>
  </xdr:twoCellAnchor>
  <xdr:oneCellAnchor>
    <xdr:from>
      <xdr:col>13</xdr:col>
      <xdr:colOff>9525</xdr:colOff>
      <xdr:row>39</xdr:row>
      <xdr:rowOff>148593</xdr:rowOff>
    </xdr:from>
    <xdr:ext cx="200025" cy="0"/>
    <xdr:pic>
      <xdr:nvPicPr>
        <xdr:cNvPr id="19" name="Resim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13</xdr:col>
      <xdr:colOff>9525</xdr:colOff>
      <xdr:row>39</xdr:row>
      <xdr:rowOff>148593</xdr:rowOff>
    </xdr:from>
    <xdr:ext cx="200025" cy="0"/>
    <xdr:pic>
      <xdr:nvPicPr>
        <xdr:cNvPr id="20" name="Resim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39</xdr:row>
      <xdr:rowOff>139068</xdr:rowOff>
    </xdr:from>
    <xdr:ext cx="228599" cy="0"/>
    <xdr:pic>
      <xdr:nvPicPr>
        <xdr:cNvPr id="21" name="Resim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39</xdr:row>
      <xdr:rowOff>139068</xdr:rowOff>
    </xdr:from>
    <xdr:ext cx="228599" cy="0"/>
    <xdr:pic>
      <xdr:nvPicPr>
        <xdr:cNvPr id="22" name="Resim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39</xdr:row>
      <xdr:rowOff>148593</xdr:rowOff>
    </xdr:from>
    <xdr:ext cx="200025" cy="0"/>
    <xdr:pic>
      <xdr:nvPicPr>
        <xdr:cNvPr id="23" name="Resim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39</xdr:row>
      <xdr:rowOff>148593</xdr:rowOff>
    </xdr:from>
    <xdr:ext cx="200025" cy="0"/>
    <xdr:pic>
      <xdr:nvPicPr>
        <xdr:cNvPr id="24" name="Resim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oneCellAnchor>
  <xdr:twoCellAnchor editAs="oneCell">
    <xdr:from>
      <xdr:col>13</xdr:col>
      <xdr:colOff>19049</xdr:colOff>
      <xdr:row>0</xdr:row>
      <xdr:rowOff>0</xdr:rowOff>
    </xdr:from>
    <xdr:to>
      <xdr:col>15</xdr:col>
      <xdr:colOff>220799</xdr:colOff>
      <xdr:row>3</xdr:row>
      <xdr:rowOff>142875</xdr:rowOff>
    </xdr:to>
    <xdr:pic>
      <xdr:nvPicPr>
        <xdr:cNvPr id="25" name="Resim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199" y="0"/>
          <a:ext cx="1440000" cy="7143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141114</xdr:colOff>
      <xdr:row>0</xdr:row>
      <xdr:rowOff>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34475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295274</xdr:colOff>
      <xdr:row>0</xdr:row>
      <xdr:rowOff>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039093" y="1"/>
          <a:ext cx="1266831" cy="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38</xdr:row>
      <xdr:rowOff>148593</xdr:rowOff>
    </xdr:from>
    <xdr:to>
      <xdr:col>12</xdr:col>
      <xdr:colOff>209550</xdr:colOff>
      <xdr:row>38</xdr:row>
      <xdr:rowOff>148593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38</xdr:row>
      <xdr:rowOff>139068</xdr:rowOff>
    </xdr:from>
    <xdr:to>
      <xdr:col>8</xdr:col>
      <xdr:colOff>247650</xdr:colOff>
      <xdr:row>38</xdr:row>
      <xdr:rowOff>139068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38</xdr:row>
      <xdr:rowOff>148593</xdr:rowOff>
    </xdr:from>
    <xdr:to>
      <xdr:col>4</xdr:col>
      <xdr:colOff>200025</xdr:colOff>
      <xdr:row>38</xdr:row>
      <xdr:rowOff>148593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129864</xdr:colOff>
      <xdr:row>0</xdr:row>
      <xdr:rowOff>1</xdr:rowOff>
    </xdr:from>
    <xdr:to>
      <xdr:col>3</xdr:col>
      <xdr:colOff>141114</xdr:colOff>
      <xdr:row>0</xdr:row>
      <xdr:rowOff>1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344750" cy="0"/>
        </a:xfrm>
        <a:prstGeom prst="rect">
          <a:avLst/>
        </a:prstGeom>
      </xdr:spPr>
    </xdr:pic>
    <xdr:clientData/>
  </xdr:twoCellAnchor>
  <xdr:twoCellAnchor editAs="oneCell">
    <xdr:from>
      <xdr:col>13</xdr:col>
      <xdr:colOff>361943</xdr:colOff>
      <xdr:row>0</xdr:row>
      <xdr:rowOff>1</xdr:rowOff>
    </xdr:from>
    <xdr:to>
      <xdr:col>15</xdr:col>
      <xdr:colOff>295274</xdr:colOff>
      <xdr:row>0</xdr:row>
      <xdr:rowOff>1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8039093" y="1"/>
          <a:ext cx="1266831" cy="0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38</xdr:row>
      <xdr:rowOff>148593</xdr:rowOff>
    </xdr:from>
    <xdr:to>
      <xdr:col>12</xdr:col>
      <xdr:colOff>209550</xdr:colOff>
      <xdr:row>38</xdr:row>
      <xdr:rowOff>148593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19051</xdr:colOff>
      <xdr:row>38</xdr:row>
      <xdr:rowOff>139068</xdr:rowOff>
    </xdr:from>
    <xdr:to>
      <xdr:col>8</xdr:col>
      <xdr:colOff>247650</xdr:colOff>
      <xdr:row>38</xdr:row>
      <xdr:rowOff>139068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7120893"/>
          <a:ext cx="228599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619125</xdr:colOff>
      <xdr:row>38</xdr:row>
      <xdr:rowOff>148593</xdr:rowOff>
    </xdr:from>
    <xdr:to>
      <xdr:col>4</xdr:col>
      <xdr:colOff>200025</xdr:colOff>
      <xdr:row>38</xdr:row>
      <xdr:rowOff>148593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7130418"/>
          <a:ext cx="2000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0</xdr:row>
      <xdr:rowOff>0</xdr:rowOff>
    </xdr:from>
    <xdr:to>
      <xdr:col>3</xdr:col>
      <xdr:colOff>326535</xdr:colOff>
      <xdr:row>0</xdr:row>
      <xdr:rowOff>0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0"/>
          <a:ext cx="1383810" cy="72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39</xdr:row>
      <xdr:rowOff>34292</xdr:rowOff>
    </xdr:from>
    <xdr:to>
      <xdr:col>13</xdr:col>
      <xdr:colOff>243524</xdr:colOff>
      <xdr:row>40</xdr:row>
      <xdr:rowOff>163699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4" y="6911342"/>
          <a:ext cx="234000" cy="300857"/>
        </a:xfrm>
        <a:prstGeom prst="rect">
          <a:avLst/>
        </a:prstGeom>
      </xdr:spPr>
    </xdr:pic>
    <xdr:clientData/>
  </xdr:twoCellAnchor>
  <xdr:twoCellAnchor editAs="oneCell">
    <xdr:from>
      <xdr:col>9</xdr:col>
      <xdr:colOff>38101</xdr:colOff>
      <xdr:row>39</xdr:row>
      <xdr:rowOff>34293</xdr:rowOff>
    </xdr:from>
    <xdr:to>
      <xdr:col>9</xdr:col>
      <xdr:colOff>272101</xdr:colOff>
      <xdr:row>40</xdr:row>
      <xdr:rowOff>132843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1" y="6911343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39</xdr:row>
      <xdr:rowOff>43818</xdr:rowOff>
    </xdr:from>
    <xdr:to>
      <xdr:col>5</xdr:col>
      <xdr:colOff>281624</xdr:colOff>
      <xdr:row>40</xdr:row>
      <xdr:rowOff>142368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4" y="6920868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39</xdr:row>
      <xdr:rowOff>28575</xdr:rowOff>
    </xdr:from>
    <xdr:to>
      <xdr:col>1</xdr:col>
      <xdr:colOff>308100</xdr:colOff>
      <xdr:row>40</xdr:row>
      <xdr:rowOff>127125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905625"/>
          <a:ext cx="270000" cy="270000"/>
        </a:xfrm>
        <a:prstGeom prst="rect">
          <a:avLst/>
        </a:prstGeom>
      </xdr:spPr>
    </xdr:pic>
    <xdr:clientData/>
  </xdr:twoCellAnchor>
  <xdr:oneCellAnchor>
    <xdr:from>
      <xdr:col>13</xdr:col>
      <xdr:colOff>9525</xdr:colOff>
      <xdr:row>38</xdr:row>
      <xdr:rowOff>148593</xdr:rowOff>
    </xdr:from>
    <xdr:ext cx="200025" cy="0"/>
    <xdr:pic>
      <xdr:nvPicPr>
        <xdr:cNvPr id="17" name="Resim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7130418"/>
          <a:ext cx="200025" cy="0"/>
        </a:xfrm>
        <a:prstGeom prst="rect">
          <a:avLst/>
        </a:prstGeom>
      </xdr:spPr>
    </xdr:pic>
    <xdr:clientData/>
  </xdr:oneCellAnchor>
  <xdr:oneCellAnchor>
    <xdr:from>
      <xdr:col>13</xdr:col>
      <xdr:colOff>9525</xdr:colOff>
      <xdr:row>38</xdr:row>
      <xdr:rowOff>148593</xdr:rowOff>
    </xdr:from>
    <xdr:ext cx="200025" cy="0"/>
    <xdr:pic>
      <xdr:nvPicPr>
        <xdr:cNvPr id="18" name="Resim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6675" y="7130418"/>
          <a:ext cx="200025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38</xdr:row>
      <xdr:rowOff>139068</xdr:rowOff>
    </xdr:from>
    <xdr:ext cx="228599" cy="0"/>
    <xdr:pic>
      <xdr:nvPicPr>
        <xdr:cNvPr id="19" name="Resim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1" y="7120893"/>
          <a:ext cx="228599" cy="0"/>
        </a:xfrm>
        <a:prstGeom prst="rect">
          <a:avLst/>
        </a:prstGeom>
      </xdr:spPr>
    </xdr:pic>
    <xdr:clientData/>
  </xdr:oneCellAnchor>
  <xdr:oneCellAnchor>
    <xdr:from>
      <xdr:col>9</xdr:col>
      <xdr:colOff>19051</xdr:colOff>
      <xdr:row>38</xdr:row>
      <xdr:rowOff>139068</xdr:rowOff>
    </xdr:from>
    <xdr:ext cx="228599" cy="0"/>
    <xdr:pic>
      <xdr:nvPicPr>
        <xdr:cNvPr id="20" name="Resim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1" y="7120893"/>
          <a:ext cx="228599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38</xdr:row>
      <xdr:rowOff>148593</xdr:rowOff>
    </xdr:from>
    <xdr:ext cx="200025" cy="0"/>
    <xdr:pic>
      <xdr:nvPicPr>
        <xdr:cNvPr id="21" name="Resim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7130418"/>
          <a:ext cx="200025" cy="0"/>
        </a:xfrm>
        <a:prstGeom prst="rect">
          <a:avLst/>
        </a:prstGeom>
      </xdr:spPr>
    </xdr:pic>
    <xdr:clientData/>
  </xdr:oneCellAnchor>
  <xdr:oneCellAnchor>
    <xdr:from>
      <xdr:col>4</xdr:col>
      <xdr:colOff>619125</xdr:colOff>
      <xdr:row>38</xdr:row>
      <xdr:rowOff>148593</xdr:rowOff>
    </xdr:from>
    <xdr:ext cx="200025" cy="0"/>
    <xdr:pic>
      <xdr:nvPicPr>
        <xdr:cNvPr id="22" name="Resim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4150" y="7130418"/>
          <a:ext cx="200025" cy="0"/>
        </a:xfrm>
        <a:prstGeom prst="rect">
          <a:avLst/>
        </a:prstGeom>
      </xdr:spPr>
    </xdr:pic>
    <xdr:clientData/>
  </xdr:oneCellAnchor>
  <xdr:twoCellAnchor editAs="oneCell">
    <xdr:from>
      <xdr:col>13</xdr:col>
      <xdr:colOff>0</xdr:colOff>
      <xdr:row>0</xdr:row>
      <xdr:rowOff>0</xdr:rowOff>
    </xdr:from>
    <xdr:to>
      <xdr:col>15</xdr:col>
      <xdr:colOff>114300</xdr:colOff>
      <xdr:row>0</xdr:row>
      <xdr:rowOff>0</xdr:rowOff>
    </xdr:to>
    <xdr:pic>
      <xdr:nvPicPr>
        <xdr:cNvPr id="23" name="Resim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7150" y="0"/>
          <a:ext cx="1447800" cy="730441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0</xdr:row>
      <xdr:rowOff>0</xdr:rowOff>
    </xdr:from>
    <xdr:to>
      <xdr:col>3</xdr:col>
      <xdr:colOff>402735</xdr:colOff>
      <xdr:row>3</xdr:row>
      <xdr:rowOff>148500</xdr:rowOff>
    </xdr:to>
    <xdr:pic>
      <xdr:nvPicPr>
        <xdr:cNvPr id="24" name="Resim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0"/>
          <a:ext cx="1383810" cy="7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333375</xdr:colOff>
      <xdr:row>0</xdr:row>
      <xdr:rowOff>38100</xdr:rowOff>
    </xdr:from>
    <xdr:to>
      <xdr:col>14</xdr:col>
      <xdr:colOff>579379</xdr:colOff>
      <xdr:row>3</xdr:row>
      <xdr:rowOff>186600</xdr:rowOff>
    </xdr:to>
    <xdr:pic>
      <xdr:nvPicPr>
        <xdr:cNvPr id="25" name="Resim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38100"/>
          <a:ext cx="1427104" cy="72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129864</xdr:colOff>
      <xdr:row>0</xdr:row>
      <xdr:rowOff>1</xdr:rowOff>
    </xdr:from>
    <xdr:to>
      <xdr:col>3</xdr:col>
      <xdr:colOff>426864</xdr:colOff>
      <xdr:row>3</xdr:row>
      <xdr:rowOff>177737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514" y="1"/>
          <a:ext cx="1440000" cy="749236"/>
        </a:xfrm>
        <a:prstGeom prst="rect">
          <a:avLst/>
        </a:prstGeom>
      </xdr:spPr>
    </xdr:pic>
    <xdr:clientData/>
  </xdr:twoCellAnchor>
  <xdr:twoCellAnchor editAs="oneCell">
    <xdr:from>
      <xdr:col>13</xdr:col>
      <xdr:colOff>38099</xdr:colOff>
      <xdr:row>41</xdr:row>
      <xdr:rowOff>53342</xdr:rowOff>
    </xdr:from>
    <xdr:to>
      <xdr:col>13</xdr:col>
      <xdr:colOff>264899</xdr:colOff>
      <xdr:row>42</xdr:row>
      <xdr:rowOff>151892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49" y="6777992"/>
          <a:ext cx="226800" cy="270000"/>
        </a:xfrm>
        <a:prstGeom prst="rect">
          <a:avLst/>
        </a:prstGeom>
      </xdr:spPr>
    </xdr:pic>
    <xdr:clientData/>
  </xdr:twoCellAnchor>
  <xdr:twoCellAnchor editAs="oneCell">
    <xdr:from>
      <xdr:col>9</xdr:col>
      <xdr:colOff>57151</xdr:colOff>
      <xdr:row>41</xdr:row>
      <xdr:rowOff>43818</xdr:rowOff>
    </xdr:from>
    <xdr:to>
      <xdr:col>9</xdr:col>
      <xdr:colOff>285750</xdr:colOff>
      <xdr:row>42</xdr:row>
      <xdr:rowOff>139067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1" y="6768468"/>
          <a:ext cx="228599" cy="266699"/>
        </a:xfrm>
        <a:prstGeom prst="rect">
          <a:avLst/>
        </a:prstGeom>
      </xdr:spPr>
    </xdr:pic>
    <xdr:clientData/>
  </xdr:twoCellAnchor>
  <xdr:twoCellAnchor editAs="oneCell">
    <xdr:from>
      <xdr:col>5</xdr:col>
      <xdr:colOff>38099</xdr:colOff>
      <xdr:row>41</xdr:row>
      <xdr:rowOff>43817</xdr:rowOff>
    </xdr:from>
    <xdr:to>
      <xdr:col>5</xdr:col>
      <xdr:colOff>272099</xdr:colOff>
      <xdr:row>42</xdr:row>
      <xdr:rowOff>142367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49" y="6768467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41</xdr:row>
      <xdr:rowOff>47625</xdr:rowOff>
    </xdr:from>
    <xdr:to>
      <xdr:col>1</xdr:col>
      <xdr:colOff>314325</xdr:colOff>
      <xdr:row>42</xdr:row>
      <xdr:rowOff>142875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" y="6772275"/>
          <a:ext cx="266700" cy="2667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0</xdr:row>
      <xdr:rowOff>28575</xdr:rowOff>
    </xdr:from>
    <xdr:to>
      <xdr:col>14</xdr:col>
      <xdr:colOff>258900</xdr:colOff>
      <xdr:row>3</xdr:row>
      <xdr:rowOff>177075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3725" y="28575"/>
          <a:ext cx="1440000" cy="72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0</xdr:row>
      <xdr:rowOff>19051</xdr:rowOff>
    </xdr:from>
    <xdr:to>
      <xdr:col>3</xdr:col>
      <xdr:colOff>474489</xdr:colOff>
      <xdr:row>3</xdr:row>
      <xdr:rowOff>43726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228599</xdr:colOff>
      <xdr:row>39</xdr:row>
      <xdr:rowOff>43818</xdr:rowOff>
    </xdr:from>
    <xdr:to>
      <xdr:col>6</xdr:col>
      <xdr:colOff>462599</xdr:colOff>
      <xdr:row>40</xdr:row>
      <xdr:rowOff>148593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9" y="8292468"/>
          <a:ext cx="234000" cy="27622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</xdr:row>
      <xdr:rowOff>47625</xdr:rowOff>
    </xdr:from>
    <xdr:to>
      <xdr:col>1</xdr:col>
      <xdr:colOff>403350</xdr:colOff>
      <xdr:row>40</xdr:row>
      <xdr:rowOff>146175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8315325"/>
          <a:ext cx="270000" cy="27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85725</xdr:colOff>
      <xdr:row>0</xdr:row>
      <xdr:rowOff>47624</xdr:rowOff>
    </xdr:from>
    <xdr:to>
      <xdr:col>17</xdr:col>
      <xdr:colOff>561975</xdr:colOff>
      <xdr:row>3</xdr:row>
      <xdr:rowOff>161924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47624"/>
          <a:ext cx="1657350" cy="809625"/>
        </a:xfrm>
        <a:prstGeom prst="rect">
          <a:avLst/>
        </a:prstGeom>
      </xdr:spPr>
    </xdr:pic>
    <xdr:clientData/>
  </xdr:twoCellAnchor>
  <xdr:oneCellAnchor>
    <xdr:from>
      <xdr:col>17</xdr:col>
      <xdr:colOff>28574</xdr:colOff>
      <xdr:row>39</xdr:row>
      <xdr:rowOff>53343</xdr:rowOff>
    </xdr:from>
    <xdr:ext cx="234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5024" y="8301993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38101</xdr:colOff>
      <xdr:row>39</xdr:row>
      <xdr:rowOff>53343</xdr:rowOff>
    </xdr:from>
    <xdr:ext cx="216000" cy="270000"/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1" y="8301993"/>
          <a:ext cx="216000" cy="2700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1</xdr:row>
      <xdr:rowOff>19051</xdr:rowOff>
    </xdr:from>
    <xdr:to>
      <xdr:col>3</xdr:col>
      <xdr:colOff>474489</xdr:colOff>
      <xdr:row>4</xdr:row>
      <xdr:rowOff>167551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247649</xdr:colOff>
      <xdr:row>41</xdr:row>
      <xdr:rowOff>34293</xdr:rowOff>
    </xdr:from>
    <xdr:to>
      <xdr:col>6</xdr:col>
      <xdr:colOff>481649</xdr:colOff>
      <xdr:row>42</xdr:row>
      <xdr:rowOff>132843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49" y="8282943"/>
          <a:ext cx="234000" cy="27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41</xdr:row>
      <xdr:rowOff>38100</xdr:rowOff>
    </xdr:from>
    <xdr:to>
      <xdr:col>1</xdr:col>
      <xdr:colOff>438150</xdr:colOff>
      <xdr:row>42</xdr:row>
      <xdr:rowOff>136650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8286750"/>
          <a:ext cx="266700" cy="270000"/>
        </a:xfrm>
        <a:prstGeom prst="rect">
          <a:avLst/>
        </a:prstGeom>
      </xdr:spPr>
    </xdr:pic>
    <xdr:clientData/>
  </xdr:twoCellAnchor>
  <xdr:oneCellAnchor>
    <xdr:from>
      <xdr:col>16</xdr:col>
      <xdr:colOff>590549</xdr:colOff>
      <xdr:row>41</xdr:row>
      <xdr:rowOff>43817</xdr:rowOff>
    </xdr:from>
    <xdr:ext cx="234000" cy="270000"/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49" y="8292467"/>
          <a:ext cx="234000" cy="270000"/>
        </a:xfrm>
        <a:prstGeom prst="rect">
          <a:avLst/>
        </a:prstGeom>
      </xdr:spPr>
    </xdr:pic>
    <xdr:clientData/>
  </xdr:oneCellAnchor>
  <xdr:oneCellAnchor>
    <xdr:from>
      <xdr:col>12</xdr:col>
      <xdr:colOff>57151</xdr:colOff>
      <xdr:row>41</xdr:row>
      <xdr:rowOff>24768</xdr:rowOff>
    </xdr:from>
    <xdr:ext cx="228599" cy="285749"/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851" y="8273418"/>
          <a:ext cx="228599" cy="285749"/>
        </a:xfrm>
        <a:prstGeom prst="rect">
          <a:avLst/>
        </a:prstGeom>
      </xdr:spPr>
    </xdr:pic>
    <xdr:clientData/>
  </xdr:oneCellAnchor>
  <xdr:twoCellAnchor editAs="oneCell">
    <xdr:from>
      <xdr:col>15</xdr:col>
      <xdr:colOff>209550</xdr:colOff>
      <xdr:row>0</xdr:row>
      <xdr:rowOff>133350</xdr:rowOff>
    </xdr:from>
    <xdr:to>
      <xdr:col>17</xdr:col>
      <xdr:colOff>476250</xdr:colOff>
      <xdr:row>4</xdr:row>
      <xdr:rowOff>101791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50" y="133350"/>
          <a:ext cx="1447800" cy="73044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215589</xdr:colOff>
      <xdr:row>1</xdr:row>
      <xdr:rowOff>19051</xdr:rowOff>
    </xdr:from>
    <xdr:to>
      <xdr:col>3</xdr:col>
      <xdr:colOff>360189</xdr:colOff>
      <xdr:row>4</xdr:row>
      <xdr:rowOff>167551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39" y="19051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38</xdr:row>
      <xdr:rowOff>47625</xdr:rowOff>
    </xdr:from>
    <xdr:to>
      <xdr:col>1</xdr:col>
      <xdr:colOff>508125</xdr:colOff>
      <xdr:row>39</xdr:row>
      <xdr:rowOff>146174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8439150"/>
          <a:ext cx="270000" cy="270000"/>
        </a:xfrm>
        <a:prstGeom prst="rect">
          <a:avLst/>
        </a:prstGeom>
      </xdr:spPr>
    </xdr:pic>
    <xdr:clientData/>
  </xdr:twoCellAnchor>
  <xdr:oneCellAnchor>
    <xdr:from>
      <xdr:col>5</xdr:col>
      <xdr:colOff>371474</xdr:colOff>
      <xdr:row>38</xdr:row>
      <xdr:rowOff>43818</xdr:rowOff>
    </xdr:from>
    <xdr:ext cx="234000" cy="270000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9924" y="8435343"/>
          <a:ext cx="234000" cy="270000"/>
        </a:xfrm>
        <a:prstGeom prst="rect">
          <a:avLst/>
        </a:prstGeom>
      </xdr:spPr>
    </xdr:pic>
    <xdr:clientData/>
  </xdr:oneCellAnchor>
  <xdr:oneCellAnchor>
    <xdr:from>
      <xdr:col>10</xdr:col>
      <xdr:colOff>361951</xdr:colOff>
      <xdr:row>38</xdr:row>
      <xdr:rowOff>43818</xdr:rowOff>
    </xdr:from>
    <xdr:ext cx="228599" cy="270000"/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6" y="8625843"/>
          <a:ext cx="228599" cy="270000"/>
        </a:xfrm>
        <a:prstGeom prst="rect">
          <a:avLst/>
        </a:prstGeom>
      </xdr:spPr>
    </xdr:pic>
    <xdr:clientData/>
  </xdr:oneCellAnchor>
  <xdr:oneCellAnchor>
    <xdr:from>
      <xdr:col>15</xdr:col>
      <xdr:colOff>342899</xdr:colOff>
      <xdr:row>38</xdr:row>
      <xdr:rowOff>43817</xdr:rowOff>
    </xdr:from>
    <xdr:ext cx="234000" cy="270000"/>
    <xdr:pic>
      <xdr:nvPicPr>
        <xdr:cNvPr id="14" name="Resim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1724" y="8625842"/>
          <a:ext cx="234000" cy="270000"/>
        </a:xfrm>
        <a:prstGeom prst="rect">
          <a:avLst/>
        </a:prstGeom>
      </xdr:spPr>
    </xdr:pic>
    <xdr:clientData/>
  </xdr:oneCellAnchor>
  <xdr:twoCellAnchor editAs="oneCell">
    <xdr:from>
      <xdr:col>15</xdr:col>
      <xdr:colOff>58831</xdr:colOff>
      <xdr:row>0</xdr:row>
      <xdr:rowOff>166408</xdr:rowOff>
    </xdr:from>
    <xdr:to>
      <xdr:col>17</xdr:col>
      <xdr:colOff>197081</xdr:colOff>
      <xdr:row>4</xdr:row>
      <xdr:rowOff>130914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0713" y="166408"/>
          <a:ext cx="1438133" cy="7265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215589</xdr:colOff>
      <xdr:row>0</xdr:row>
      <xdr:rowOff>66676</xdr:rowOff>
    </xdr:from>
    <xdr:to>
      <xdr:col>3</xdr:col>
      <xdr:colOff>379239</xdr:colOff>
      <xdr:row>3</xdr:row>
      <xdr:rowOff>138976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589" y="66676"/>
          <a:ext cx="1440000" cy="72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35</xdr:row>
      <xdr:rowOff>47625</xdr:rowOff>
    </xdr:from>
    <xdr:to>
      <xdr:col>1</xdr:col>
      <xdr:colOff>209550</xdr:colOff>
      <xdr:row>36</xdr:row>
      <xdr:rowOff>127125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6800850"/>
          <a:ext cx="266700" cy="270000"/>
        </a:xfrm>
        <a:prstGeom prst="rect">
          <a:avLst/>
        </a:prstGeom>
      </xdr:spPr>
    </xdr:pic>
    <xdr:clientData/>
  </xdr:twoCellAnchor>
  <xdr:oneCellAnchor>
    <xdr:from>
      <xdr:col>5</xdr:col>
      <xdr:colOff>114299</xdr:colOff>
      <xdr:row>35</xdr:row>
      <xdr:rowOff>34293</xdr:rowOff>
    </xdr:from>
    <xdr:ext cx="234000" cy="323143"/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9349" y="6787518"/>
          <a:ext cx="234000" cy="323143"/>
        </a:xfrm>
        <a:prstGeom prst="rect">
          <a:avLst/>
        </a:prstGeom>
      </xdr:spPr>
    </xdr:pic>
    <xdr:clientData/>
  </xdr:oneCellAnchor>
  <xdr:oneCellAnchor>
    <xdr:from>
      <xdr:col>10</xdr:col>
      <xdr:colOff>57151</xdr:colOff>
      <xdr:row>35</xdr:row>
      <xdr:rowOff>53343</xdr:rowOff>
    </xdr:from>
    <xdr:ext cx="228599" cy="270000"/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1" y="6806568"/>
          <a:ext cx="228599" cy="270000"/>
        </a:xfrm>
        <a:prstGeom prst="rect">
          <a:avLst/>
        </a:prstGeom>
      </xdr:spPr>
    </xdr:pic>
    <xdr:clientData/>
  </xdr:oneCellAnchor>
  <xdr:oneCellAnchor>
    <xdr:from>
      <xdr:col>15</xdr:col>
      <xdr:colOff>133349</xdr:colOff>
      <xdr:row>35</xdr:row>
      <xdr:rowOff>53342</xdr:rowOff>
    </xdr:from>
    <xdr:ext cx="234000" cy="300857"/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199" y="6806567"/>
          <a:ext cx="234000" cy="300857"/>
        </a:xfrm>
        <a:prstGeom prst="rect">
          <a:avLst/>
        </a:prstGeom>
      </xdr:spPr>
    </xdr:pic>
    <xdr:clientData/>
  </xdr:oneCellAnchor>
  <xdr:twoCellAnchor editAs="oneCell">
    <xdr:from>
      <xdr:col>15</xdr:col>
      <xdr:colOff>352425</xdr:colOff>
      <xdr:row>0</xdr:row>
      <xdr:rowOff>0</xdr:rowOff>
    </xdr:from>
    <xdr:to>
      <xdr:col>18</xdr:col>
      <xdr:colOff>610496</xdr:colOff>
      <xdr:row>3</xdr:row>
      <xdr:rowOff>180975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0"/>
          <a:ext cx="1800000" cy="828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ORTAK\1.%20BACK%20OFFICE\1.%20GEL&#304;&#350;T&#304;RMELER\2021%20F&#304;YAT%20&#199;ALI&#350;MASI\1-2021%20F&#304;YAT%20&#199;ALI&#350;M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KS"/>
      <sheetName val="ELK"/>
      <sheetName val="GNL"/>
      <sheetName val="HRD"/>
      <sheetName val="MTL"/>
      <sheetName val="MTR"/>
      <sheetName val="PLS"/>
      <sheetName val="TNK"/>
      <sheetName val="YRM"/>
      <sheetName val="ANALİZ"/>
      <sheetName val="GCS1500"/>
      <sheetName val="tavan zip"/>
      <sheetName val="pencere"/>
      <sheetName val="zip perde"/>
      <sheetName val="RTS analiz"/>
      <sheetName val="kasetli"/>
      <sheetName val="mafsallı analiz"/>
      <sheetName val="şemsiye"/>
      <sheetName val="körüklü analiz"/>
      <sheetName val="cam çatı"/>
      <sheetName val="standart sürme"/>
      <sheetName val="ısıcam sürme"/>
      <sheetName val="doğrama"/>
      <sheetName val="parça fiyat listesi"/>
      <sheetName val="giyotin analiz"/>
      <sheetName val="RTS parça liste"/>
      <sheetName val="giyotin liste"/>
      <sheetName val="ısıcam sürme parça liste"/>
      <sheetName val="Sayf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6">
          <cell r="B6" t="str">
            <v>CEPHE</v>
          </cell>
        </row>
        <row r="7">
          <cell r="C7">
            <v>150</v>
          </cell>
          <cell r="D7">
            <v>200</v>
          </cell>
          <cell r="E7">
            <v>250</v>
          </cell>
          <cell r="F7">
            <v>300</v>
          </cell>
          <cell r="G7">
            <v>350</v>
          </cell>
          <cell r="K7">
            <v>150</v>
          </cell>
          <cell r="L7">
            <v>200</v>
          </cell>
          <cell r="M7">
            <v>250</v>
          </cell>
          <cell r="N7">
            <v>300</v>
          </cell>
        </row>
        <row r="8">
          <cell r="B8">
            <v>240</v>
          </cell>
        </row>
        <row r="9">
          <cell r="B9">
            <v>300</v>
          </cell>
          <cell r="J9">
            <v>240</v>
          </cell>
        </row>
        <row r="10">
          <cell r="B10">
            <v>350</v>
          </cell>
          <cell r="J10">
            <v>300</v>
          </cell>
        </row>
        <row r="11">
          <cell r="B11">
            <v>400</v>
          </cell>
          <cell r="J11">
            <v>350</v>
          </cell>
        </row>
        <row r="12">
          <cell r="B12">
            <v>450</v>
          </cell>
          <cell r="J12">
            <v>400</v>
          </cell>
        </row>
        <row r="13">
          <cell r="B13">
            <v>500</v>
          </cell>
          <cell r="J13">
            <v>450</v>
          </cell>
        </row>
        <row r="14">
          <cell r="B14">
            <v>550</v>
          </cell>
          <cell r="J14">
            <v>500</v>
          </cell>
        </row>
        <row r="15">
          <cell r="B15">
            <v>600</v>
          </cell>
        </row>
        <row r="16">
          <cell r="B16">
            <v>700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5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hyperlink" Target="mailto:info@tenteks.com.tr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3"/>
  <sheetViews>
    <sheetView topLeftCell="A7" zoomScale="115" zoomScaleNormal="115" workbookViewId="0">
      <selection activeCell="F10" sqref="F10"/>
    </sheetView>
  </sheetViews>
  <sheetFormatPr defaultRowHeight="13.5" customHeight="1"/>
  <cols>
    <col min="1" max="2" width="3.75" customWidth="1"/>
    <col min="4" max="5" width="9.625" bestFit="1" customWidth="1"/>
    <col min="6" max="6" width="9.625" customWidth="1"/>
    <col min="7" max="14" width="9.625" bestFit="1" customWidth="1"/>
    <col min="15" max="15" width="11.75" style="1" customWidth="1"/>
  </cols>
  <sheetData>
    <row r="1" spans="1:15" ht="15" customHeight="1">
      <c r="C1" s="249"/>
      <c r="D1" s="249"/>
      <c r="E1" s="249"/>
      <c r="F1" s="21"/>
      <c r="G1" s="251" t="s">
        <v>0</v>
      </c>
      <c r="H1" s="251"/>
      <c r="I1" s="251"/>
      <c r="J1" s="251"/>
      <c r="K1" s="251"/>
      <c r="L1" s="251"/>
      <c r="M1" s="251"/>
      <c r="O1"/>
    </row>
    <row r="2" spans="1:15" ht="15" customHeight="1">
      <c r="C2" s="249"/>
      <c r="D2" s="249"/>
      <c r="E2" s="249"/>
      <c r="F2" s="14"/>
      <c r="G2" s="251"/>
      <c r="H2" s="251"/>
      <c r="I2" s="251"/>
      <c r="J2" s="251"/>
      <c r="K2" s="251"/>
      <c r="L2" s="251"/>
      <c r="M2" s="251"/>
      <c r="O2"/>
    </row>
    <row r="3" spans="1:15" ht="15" customHeight="1">
      <c r="C3" s="249"/>
      <c r="D3" s="249"/>
      <c r="E3" s="249"/>
      <c r="F3" s="14"/>
      <c r="G3" s="251"/>
      <c r="H3" s="251"/>
      <c r="I3" s="251"/>
      <c r="J3" s="251"/>
      <c r="K3" s="251"/>
      <c r="L3" s="251"/>
      <c r="M3" s="251"/>
      <c r="O3"/>
    </row>
    <row r="4" spans="1:15" ht="15" customHeight="1">
      <c r="C4" s="249"/>
      <c r="D4" s="249"/>
      <c r="E4" s="249"/>
      <c r="F4" s="14"/>
      <c r="G4" s="251"/>
      <c r="H4" s="251"/>
      <c r="I4" s="251"/>
      <c r="J4" s="251"/>
      <c r="K4" s="251"/>
      <c r="L4" s="251"/>
      <c r="M4" s="251"/>
      <c r="O4"/>
    </row>
    <row r="5" spans="1:15" ht="15" customHeight="1" thickBot="1">
      <c r="A5" s="20"/>
      <c r="B5" s="20"/>
      <c r="C5" s="250"/>
      <c r="D5" s="250"/>
      <c r="E5" s="250"/>
      <c r="F5" s="22"/>
      <c r="G5" s="252"/>
      <c r="H5" s="252"/>
      <c r="I5" s="252"/>
      <c r="J5" s="252"/>
      <c r="K5" s="252"/>
      <c r="L5" s="252"/>
      <c r="M5" s="252"/>
      <c r="N5" s="250" t="s">
        <v>1</v>
      </c>
      <c r="O5" s="250"/>
    </row>
    <row r="6" spans="1:15" ht="20.100000000000001" customHeight="1">
      <c r="C6" s="253" t="s">
        <v>2</v>
      </c>
      <c r="D6" s="254"/>
      <c r="E6" s="254"/>
      <c r="F6" s="254"/>
      <c r="G6" s="254"/>
      <c r="H6" s="254"/>
      <c r="I6" s="254"/>
      <c r="J6" s="254"/>
      <c r="K6" s="254"/>
      <c r="L6" s="254"/>
      <c r="M6" s="254"/>
      <c r="N6" s="254"/>
      <c r="O6" s="254"/>
    </row>
    <row r="7" spans="1:15" s="15" customFormat="1" ht="13.5" customHeight="1">
      <c r="C7" s="255" t="s">
        <v>3</v>
      </c>
      <c r="D7" s="255" t="s">
        <v>4</v>
      </c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</row>
    <row r="8" spans="1:15" s="15" customFormat="1" ht="13.5" customHeight="1">
      <c r="C8" s="255"/>
      <c r="D8" s="225">
        <v>150</v>
      </c>
      <c r="E8" s="224">
        <v>200</v>
      </c>
      <c r="F8" s="224">
        <v>250</v>
      </c>
      <c r="G8" s="224">
        <v>300</v>
      </c>
      <c r="H8" s="224">
        <v>350</v>
      </c>
      <c r="I8" s="224">
        <v>400</v>
      </c>
      <c r="J8" s="224">
        <v>450</v>
      </c>
      <c r="K8" s="224">
        <v>500</v>
      </c>
      <c r="L8" s="224">
        <v>550</v>
      </c>
      <c r="M8" s="224">
        <v>600</v>
      </c>
      <c r="N8" s="224">
        <v>650</v>
      </c>
      <c r="O8" s="224">
        <v>700</v>
      </c>
    </row>
    <row r="9" spans="1:15" s="15" customFormat="1" ht="13.5" customHeight="1">
      <c r="C9" s="224">
        <v>300</v>
      </c>
      <c r="D9" s="170">
        <v>2694.25</v>
      </c>
      <c r="E9" s="170">
        <v>2960.75</v>
      </c>
      <c r="F9" s="170">
        <v>3198</v>
      </c>
      <c r="G9" s="170">
        <v>3389.75</v>
      </c>
      <c r="H9" s="170">
        <v>3614</v>
      </c>
      <c r="I9" s="170">
        <v>3880.5</v>
      </c>
      <c r="J9" s="170">
        <v>4166.5</v>
      </c>
      <c r="K9" s="170">
        <v>4322.5</v>
      </c>
      <c r="L9" s="170">
        <v>4520.75</v>
      </c>
      <c r="M9" s="170">
        <v>4800.25</v>
      </c>
      <c r="N9" s="116" t="s">
        <v>5</v>
      </c>
      <c r="O9" s="116" t="s">
        <v>5</v>
      </c>
    </row>
    <row r="10" spans="1:15" s="15" customFormat="1" ht="13.5" customHeight="1" thickBot="1">
      <c r="C10" s="224">
        <v>350</v>
      </c>
      <c r="D10" s="170">
        <v>2869.75</v>
      </c>
      <c r="E10" s="170">
        <v>3162.25</v>
      </c>
      <c r="F10" s="170">
        <v>3425.5</v>
      </c>
      <c r="G10" s="170">
        <v>3643.25</v>
      </c>
      <c r="H10" s="170">
        <v>3893.5</v>
      </c>
      <c r="I10" s="170">
        <v>4140.5</v>
      </c>
      <c r="J10" s="171">
        <v>4468.75</v>
      </c>
      <c r="K10" s="171">
        <v>4683.25</v>
      </c>
      <c r="L10" s="171">
        <v>4901</v>
      </c>
      <c r="M10" s="171">
        <v>5219.5</v>
      </c>
      <c r="N10" s="118" t="s">
        <v>5</v>
      </c>
      <c r="O10" s="118" t="s">
        <v>5</v>
      </c>
    </row>
    <row r="11" spans="1:15" s="15" customFormat="1" ht="13.5" customHeight="1" thickBot="1">
      <c r="C11" s="224">
        <v>400</v>
      </c>
      <c r="D11" s="171">
        <v>3019.25</v>
      </c>
      <c r="E11" s="171">
        <v>3337.75</v>
      </c>
      <c r="F11" s="171">
        <v>3617.25</v>
      </c>
      <c r="G11" s="171">
        <v>3857.75</v>
      </c>
      <c r="H11" s="171">
        <v>4078.75</v>
      </c>
      <c r="I11" s="171">
        <v>4397.25</v>
      </c>
      <c r="J11" s="172">
        <v>5372.25</v>
      </c>
      <c r="K11" s="172">
        <v>5648.5</v>
      </c>
      <c r="L11" s="172">
        <v>5931.25</v>
      </c>
      <c r="M11" s="172">
        <v>6321.25</v>
      </c>
      <c r="N11" s="120" t="s">
        <v>5</v>
      </c>
      <c r="O11" s="120" t="s">
        <v>5</v>
      </c>
    </row>
    <row r="12" spans="1:15" s="15" customFormat="1" ht="13.5" customHeight="1">
      <c r="C12" s="224">
        <v>450</v>
      </c>
      <c r="D12" s="172">
        <v>3796</v>
      </c>
      <c r="E12" s="172">
        <v>4186</v>
      </c>
      <c r="F12" s="172">
        <v>4543.5</v>
      </c>
      <c r="G12" s="172">
        <v>4836</v>
      </c>
      <c r="H12" s="172">
        <v>5135</v>
      </c>
      <c r="I12" s="172">
        <v>5525</v>
      </c>
      <c r="J12" s="172">
        <v>5970.25</v>
      </c>
      <c r="K12" s="172">
        <v>6262.75</v>
      </c>
      <c r="L12" s="172">
        <v>6721</v>
      </c>
      <c r="M12" s="172">
        <v>7146.75</v>
      </c>
      <c r="N12" s="122" t="s">
        <v>5</v>
      </c>
      <c r="O12" s="122" t="s">
        <v>5</v>
      </c>
    </row>
    <row r="13" spans="1:15" s="15" customFormat="1" ht="13.5" customHeight="1">
      <c r="C13" s="224">
        <v>500</v>
      </c>
      <c r="D13" s="172">
        <v>3942.25</v>
      </c>
      <c r="E13" s="172">
        <v>4358.25</v>
      </c>
      <c r="F13" s="172">
        <v>4735.25</v>
      </c>
      <c r="G13" s="172">
        <v>5008.25</v>
      </c>
      <c r="H13" s="172">
        <v>5365.75</v>
      </c>
      <c r="I13" s="172">
        <v>5781.75</v>
      </c>
      <c r="J13" s="172">
        <v>6256.25</v>
      </c>
      <c r="K13" s="172">
        <v>6727.5</v>
      </c>
      <c r="L13" s="172">
        <v>7046</v>
      </c>
      <c r="M13" s="172">
        <v>7494.5</v>
      </c>
      <c r="N13" s="122" t="s">
        <v>5</v>
      </c>
      <c r="O13" s="122" t="s">
        <v>5</v>
      </c>
    </row>
    <row r="14" spans="1:15" s="15" customFormat="1" ht="13.5" customHeight="1">
      <c r="C14" s="224">
        <v>550</v>
      </c>
      <c r="D14" s="172">
        <v>4117.75</v>
      </c>
      <c r="E14" s="172">
        <v>4569.5</v>
      </c>
      <c r="F14" s="172">
        <v>4927</v>
      </c>
      <c r="G14" s="172">
        <v>5258.5</v>
      </c>
      <c r="H14" s="172">
        <v>5642</v>
      </c>
      <c r="I14" s="172">
        <v>6093.75</v>
      </c>
      <c r="J14" s="172">
        <v>6760</v>
      </c>
      <c r="K14" s="172">
        <v>7091.5</v>
      </c>
      <c r="L14" s="172">
        <v>7423</v>
      </c>
      <c r="M14" s="172">
        <v>7917</v>
      </c>
      <c r="N14" s="122" t="s">
        <v>5</v>
      </c>
      <c r="O14" s="122" t="s">
        <v>5</v>
      </c>
    </row>
    <row r="15" spans="1:15" s="15" customFormat="1" ht="13.5" customHeight="1">
      <c r="C15" s="224">
        <v>600</v>
      </c>
      <c r="D15" s="172">
        <v>4260.75</v>
      </c>
      <c r="E15" s="172">
        <v>4745</v>
      </c>
      <c r="F15" s="172">
        <v>5118.75</v>
      </c>
      <c r="G15" s="172">
        <v>5466.5</v>
      </c>
      <c r="H15" s="172">
        <v>5872.75</v>
      </c>
      <c r="I15" s="172">
        <v>6350.5</v>
      </c>
      <c r="J15" s="172">
        <v>7043</v>
      </c>
      <c r="K15" s="172">
        <v>7390.5</v>
      </c>
      <c r="L15" s="172">
        <v>7744.75</v>
      </c>
      <c r="M15" s="172">
        <v>8264.75</v>
      </c>
      <c r="N15" s="122" t="s">
        <v>5</v>
      </c>
      <c r="O15" s="122" t="s">
        <v>5</v>
      </c>
    </row>
    <row r="16" spans="1:15" s="15" customFormat="1" ht="13.5" customHeight="1">
      <c r="C16" s="224">
        <v>650</v>
      </c>
      <c r="D16" s="172">
        <v>4436.25</v>
      </c>
      <c r="E16" s="172">
        <v>4946.5</v>
      </c>
      <c r="F16" s="172">
        <v>5346.25</v>
      </c>
      <c r="G16" s="172">
        <v>5720</v>
      </c>
      <c r="H16" s="172">
        <v>6149</v>
      </c>
      <c r="I16" s="172">
        <v>6815.25</v>
      </c>
      <c r="J16" s="172">
        <v>7387.25</v>
      </c>
      <c r="K16" s="172">
        <v>7754.5</v>
      </c>
      <c r="L16" s="172">
        <v>8125</v>
      </c>
      <c r="M16" s="172">
        <v>8677.5</v>
      </c>
      <c r="N16" s="122" t="s">
        <v>5</v>
      </c>
      <c r="O16" s="122" t="s">
        <v>5</v>
      </c>
    </row>
    <row r="17" spans="3:20" s="15" customFormat="1" ht="13.5" customHeight="1">
      <c r="C17" s="224">
        <v>700</v>
      </c>
      <c r="D17" s="172">
        <v>4582.5</v>
      </c>
      <c r="E17" s="172">
        <v>5076.5</v>
      </c>
      <c r="F17" s="172">
        <v>5544.5</v>
      </c>
      <c r="G17" s="172">
        <v>5934.5</v>
      </c>
      <c r="H17" s="172">
        <v>6376.5</v>
      </c>
      <c r="I17" s="172">
        <v>7072</v>
      </c>
      <c r="J17" s="172">
        <v>7670</v>
      </c>
      <c r="K17" s="172">
        <v>8060</v>
      </c>
      <c r="L17" s="172">
        <v>8446.75</v>
      </c>
      <c r="M17" s="172">
        <v>9031.75</v>
      </c>
      <c r="N17" s="122" t="s">
        <v>5</v>
      </c>
      <c r="O17" s="122" t="s">
        <v>5</v>
      </c>
    </row>
    <row r="18" spans="3:20" s="15" customFormat="1" ht="13.5" customHeight="1" thickBot="1">
      <c r="C18" s="224">
        <v>750</v>
      </c>
      <c r="D18" s="172">
        <v>4758</v>
      </c>
      <c r="E18" s="172">
        <v>5281.25</v>
      </c>
      <c r="F18" s="172">
        <v>5775.25</v>
      </c>
      <c r="G18" s="172">
        <v>6178.25</v>
      </c>
      <c r="H18" s="172">
        <v>6812</v>
      </c>
      <c r="I18" s="173">
        <v>7377.5</v>
      </c>
      <c r="J18" s="173">
        <v>8017.75</v>
      </c>
      <c r="K18" s="173">
        <v>8420.75</v>
      </c>
      <c r="L18" s="173">
        <v>8823.75</v>
      </c>
      <c r="M18" s="173">
        <v>9444.5</v>
      </c>
      <c r="N18" s="124" t="s">
        <v>5</v>
      </c>
      <c r="O18" s="124" t="s">
        <v>5</v>
      </c>
    </row>
    <row r="19" spans="3:20" s="15" customFormat="1" ht="13.5" customHeight="1" thickBot="1">
      <c r="C19" s="224">
        <v>800</v>
      </c>
      <c r="D19" s="173">
        <v>4907.5</v>
      </c>
      <c r="E19" s="173">
        <v>5456.75</v>
      </c>
      <c r="F19" s="173">
        <v>5967</v>
      </c>
      <c r="G19" s="173">
        <v>6392.75</v>
      </c>
      <c r="H19" s="173">
        <v>7042.75</v>
      </c>
      <c r="I19" s="129">
        <v>8131.5</v>
      </c>
      <c r="J19" s="129">
        <v>8843.25</v>
      </c>
      <c r="K19" s="129">
        <v>9308</v>
      </c>
      <c r="L19" s="129">
        <v>9779.25</v>
      </c>
      <c r="M19" s="129">
        <v>10468.25</v>
      </c>
      <c r="N19" s="126" t="s">
        <v>5</v>
      </c>
      <c r="O19" s="126" t="s">
        <v>5</v>
      </c>
    </row>
    <row r="20" spans="3:20" s="15" customFormat="1" ht="13.5" customHeight="1">
      <c r="C20" s="224">
        <v>850</v>
      </c>
      <c r="D20" s="129">
        <v>5606.25</v>
      </c>
      <c r="E20" s="129">
        <v>6227</v>
      </c>
      <c r="F20" s="129">
        <v>6815.25</v>
      </c>
      <c r="G20" s="129">
        <v>7462</v>
      </c>
      <c r="H20" s="129">
        <v>8021</v>
      </c>
      <c r="I20" s="129">
        <v>8690.5</v>
      </c>
      <c r="J20" s="129">
        <v>9441.25</v>
      </c>
      <c r="K20" s="129">
        <v>9922.25</v>
      </c>
      <c r="L20" s="129">
        <v>10409.75</v>
      </c>
      <c r="M20" s="129">
        <v>11144.25</v>
      </c>
      <c r="N20" s="128" t="s">
        <v>5</v>
      </c>
      <c r="O20" s="128" t="s">
        <v>5</v>
      </c>
    </row>
    <row r="21" spans="3:20" s="15" customFormat="1" ht="13.5" customHeight="1">
      <c r="C21" s="224">
        <v>900</v>
      </c>
      <c r="D21" s="129">
        <v>5749.25</v>
      </c>
      <c r="E21" s="129">
        <v>6402.5</v>
      </c>
      <c r="F21" s="129">
        <v>7007</v>
      </c>
      <c r="G21" s="129">
        <v>7670</v>
      </c>
      <c r="H21" s="129">
        <v>8251.75</v>
      </c>
      <c r="I21" s="129">
        <v>8950.5</v>
      </c>
      <c r="J21" s="129">
        <v>9724</v>
      </c>
      <c r="K21" s="129">
        <v>10227.75</v>
      </c>
      <c r="L21" s="129">
        <v>10734.75</v>
      </c>
      <c r="M21" s="129">
        <v>11492</v>
      </c>
      <c r="N21" s="128" t="s">
        <v>5</v>
      </c>
      <c r="O21" s="128" t="s">
        <v>5</v>
      </c>
    </row>
    <row r="22" spans="3:20" s="15" customFormat="1" ht="13.5" customHeight="1">
      <c r="C22" s="224">
        <v>950</v>
      </c>
      <c r="D22" s="129">
        <v>5879.25</v>
      </c>
      <c r="E22" s="129">
        <v>6604</v>
      </c>
      <c r="F22" s="129">
        <v>7244.25</v>
      </c>
      <c r="G22" s="129">
        <v>7923.5</v>
      </c>
      <c r="H22" s="129">
        <v>8528</v>
      </c>
      <c r="I22" s="129">
        <v>9252.75</v>
      </c>
      <c r="J22" s="129">
        <v>10071.75</v>
      </c>
      <c r="K22" s="129">
        <v>10591.75</v>
      </c>
      <c r="L22" s="129">
        <v>11111.75</v>
      </c>
      <c r="M22" s="129">
        <v>11904.75</v>
      </c>
      <c r="N22" s="128" t="s">
        <v>5</v>
      </c>
      <c r="O22" s="128" t="s">
        <v>5</v>
      </c>
      <c r="T22" s="27"/>
    </row>
    <row r="23" spans="3:20" s="15" customFormat="1" ht="13.5" customHeight="1">
      <c r="C23" s="224">
        <v>1000</v>
      </c>
      <c r="D23" s="129">
        <v>6028.75</v>
      </c>
      <c r="E23" s="129">
        <v>6779.5</v>
      </c>
      <c r="F23" s="129">
        <v>7595.25</v>
      </c>
      <c r="G23" s="129">
        <v>8131.5</v>
      </c>
      <c r="H23" s="129">
        <v>8758.75</v>
      </c>
      <c r="I23" s="129">
        <v>9509.5</v>
      </c>
      <c r="J23" s="129">
        <v>10354.5</v>
      </c>
      <c r="K23" s="129">
        <v>10890.75</v>
      </c>
      <c r="L23" s="129">
        <v>11433.5</v>
      </c>
      <c r="M23" s="129">
        <v>12337</v>
      </c>
      <c r="N23" s="128" t="s">
        <v>5</v>
      </c>
      <c r="O23" s="128" t="s">
        <v>5</v>
      </c>
    </row>
    <row r="24" spans="3:20" s="15" customFormat="1" ht="13.5" customHeight="1">
      <c r="C24" s="224">
        <v>1050</v>
      </c>
      <c r="D24" s="129">
        <v>6204.25</v>
      </c>
      <c r="E24" s="129">
        <v>6990.75</v>
      </c>
      <c r="F24" s="129">
        <v>7822.75</v>
      </c>
      <c r="G24" s="129">
        <v>8381.75</v>
      </c>
      <c r="H24" s="129">
        <v>9038.25</v>
      </c>
      <c r="I24" s="129">
        <v>9821.5</v>
      </c>
      <c r="J24" s="129">
        <v>10692.5</v>
      </c>
      <c r="K24" s="129">
        <v>11254.75</v>
      </c>
      <c r="L24" s="129">
        <v>11813.75</v>
      </c>
      <c r="M24" s="129" t="s">
        <v>6</v>
      </c>
      <c r="N24" s="129" t="s">
        <v>7</v>
      </c>
      <c r="O24" s="128" t="s">
        <v>7</v>
      </c>
    </row>
    <row r="25" spans="3:20" s="15" customFormat="1" ht="13.5" customHeight="1">
      <c r="C25" s="224">
        <v>1100</v>
      </c>
      <c r="D25" s="129">
        <v>6350.5</v>
      </c>
      <c r="E25" s="129">
        <v>7163</v>
      </c>
      <c r="F25" s="129">
        <v>8021</v>
      </c>
      <c r="G25" s="129">
        <v>8596.25</v>
      </c>
      <c r="H25" s="129">
        <v>9265.75</v>
      </c>
      <c r="I25" s="129">
        <v>10078.25</v>
      </c>
      <c r="J25" s="129">
        <v>10985</v>
      </c>
      <c r="K25" s="129">
        <v>11560.25</v>
      </c>
      <c r="L25" s="129" t="s">
        <v>6</v>
      </c>
      <c r="M25" s="129" t="s">
        <v>6</v>
      </c>
      <c r="N25" s="129" t="s">
        <v>7</v>
      </c>
      <c r="O25" s="128" t="s">
        <v>7</v>
      </c>
    </row>
    <row r="26" spans="3:20" ht="13.5" customHeight="1">
      <c r="K26" s="14"/>
      <c r="O26" s="221"/>
    </row>
    <row r="27" spans="3:20" ht="13.5" customHeight="1">
      <c r="C27" s="14" t="s">
        <v>8</v>
      </c>
      <c r="D27" s="23"/>
      <c r="E27" s="23"/>
      <c r="F27" s="13"/>
      <c r="G27" s="13"/>
      <c r="H27" s="13"/>
      <c r="I27" s="13"/>
      <c r="J27" s="24"/>
      <c r="K27" s="14" t="s">
        <v>9</v>
      </c>
      <c r="L27" s="13"/>
      <c r="N27" s="13"/>
      <c r="O27" s="13"/>
      <c r="P27" s="13"/>
    </row>
    <row r="28" spans="3:20" ht="13.5" customHeight="1">
      <c r="C28" s="14" t="s">
        <v>10</v>
      </c>
      <c r="D28" s="13"/>
      <c r="E28" s="13"/>
      <c r="F28" s="13"/>
      <c r="G28" s="13"/>
      <c r="H28" s="13"/>
      <c r="I28" s="13"/>
      <c r="J28" s="24"/>
      <c r="K28" s="14" t="s">
        <v>11</v>
      </c>
      <c r="L28" s="13"/>
      <c r="N28" s="13"/>
      <c r="O28" s="13"/>
      <c r="P28" s="13"/>
    </row>
    <row r="29" spans="3:20" ht="13.5" customHeight="1">
      <c r="C29" s="14" t="s">
        <v>12</v>
      </c>
      <c r="D29" s="26"/>
      <c r="E29" s="26"/>
      <c r="F29" s="13"/>
      <c r="G29" s="13"/>
      <c r="H29" s="13"/>
      <c r="I29" s="13"/>
      <c r="J29" s="24"/>
      <c r="K29" s="14" t="s">
        <v>13</v>
      </c>
      <c r="L29" s="13"/>
      <c r="N29" s="13"/>
      <c r="O29" s="13"/>
      <c r="P29" s="13"/>
    </row>
    <row r="30" spans="3:20" ht="13.5" customHeight="1">
      <c r="C30" s="14" t="s">
        <v>14</v>
      </c>
      <c r="D30" s="13"/>
      <c r="E30" s="26"/>
      <c r="F30" s="13"/>
      <c r="G30" s="13"/>
      <c r="H30" s="13"/>
      <c r="I30" s="13"/>
      <c r="J30" s="24"/>
      <c r="K30" s="14" t="s">
        <v>15</v>
      </c>
      <c r="L30" s="13"/>
      <c r="N30" s="13"/>
      <c r="O30" s="13"/>
      <c r="P30" s="13"/>
    </row>
    <row r="31" spans="3:20" ht="13.5" customHeight="1">
      <c r="C31" s="14" t="s">
        <v>16</v>
      </c>
      <c r="D31" s="13"/>
      <c r="E31" s="26"/>
      <c r="F31" s="13"/>
      <c r="G31" s="13"/>
      <c r="H31" s="13"/>
      <c r="I31" s="13"/>
      <c r="J31" s="24"/>
      <c r="K31" s="14" t="s">
        <v>17</v>
      </c>
      <c r="L31" s="13"/>
      <c r="N31" s="13"/>
      <c r="O31" s="13"/>
      <c r="P31" s="13"/>
    </row>
    <row r="32" spans="3:20" ht="13.5" customHeight="1">
      <c r="C32" s="14" t="s">
        <v>18</v>
      </c>
      <c r="D32" s="13"/>
      <c r="E32" s="13"/>
      <c r="F32" s="13"/>
      <c r="G32" s="13"/>
      <c r="H32" s="13"/>
      <c r="I32" s="13"/>
      <c r="J32" s="24"/>
      <c r="K32" s="31" t="s">
        <v>19</v>
      </c>
      <c r="L32" s="13"/>
      <c r="N32" s="13"/>
      <c r="O32" s="13"/>
      <c r="P32" s="13"/>
    </row>
    <row r="33" spans="1:16" ht="13.5" customHeight="1">
      <c r="C33" s="14" t="s">
        <v>20</v>
      </c>
      <c r="D33" s="13"/>
      <c r="E33" s="13"/>
      <c r="F33" s="13"/>
      <c r="G33" s="13"/>
      <c r="H33" s="13"/>
      <c r="I33" s="13"/>
      <c r="J33" s="24"/>
      <c r="K33" s="13" t="s">
        <v>21</v>
      </c>
      <c r="L33" s="13"/>
      <c r="N33" s="13"/>
      <c r="O33" s="13"/>
      <c r="P33" s="13"/>
    </row>
    <row r="34" spans="1:16" ht="13.5" customHeight="1">
      <c r="C34" s="14" t="s">
        <v>22</v>
      </c>
      <c r="D34" s="13"/>
      <c r="E34" s="13"/>
      <c r="F34" s="13"/>
      <c r="G34" s="13"/>
      <c r="H34" s="13"/>
      <c r="I34" s="13"/>
      <c r="J34" s="24"/>
      <c r="K34" s="13"/>
      <c r="L34" s="13"/>
      <c r="N34" s="13"/>
      <c r="O34" s="13"/>
      <c r="P34" s="13"/>
    </row>
    <row r="35" spans="1:16" ht="13.5" customHeight="1">
      <c r="C35" s="14" t="s">
        <v>23</v>
      </c>
      <c r="D35" s="13"/>
      <c r="E35" s="13"/>
      <c r="F35" s="13"/>
      <c r="G35" s="13"/>
      <c r="H35" s="13"/>
      <c r="I35" s="13"/>
      <c r="J35" s="24"/>
      <c r="K35" s="13"/>
      <c r="L35" s="13"/>
      <c r="N35" s="13"/>
      <c r="O35" s="13"/>
      <c r="P35" s="13"/>
    </row>
    <row r="36" spans="1:16" ht="13.5" customHeight="1">
      <c r="C36" s="14" t="s">
        <v>24</v>
      </c>
      <c r="D36" s="13"/>
      <c r="E36" s="13"/>
      <c r="F36" s="13"/>
      <c r="G36" s="13"/>
      <c r="H36" s="13"/>
      <c r="I36" s="13"/>
      <c r="J36" s="24"/>
      <c r="K36" s="13"/>
      <c r="L36" s="13"/>
      <c r="N36" s="13"/>
      <c r="O36" s="13"/>
      <c r="P36" s="13"/>
    </row>
    <row r="37" spans="1:16" ht="13.5" customHeight="1">
      <c r="C37" s="14" t="s">
        <v>25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25"/>
    </row>
    <row r="38" spans="1:16" ht="13.5" customHeight="1">
      <c r="C38" s="14" t="s">
        <v>26</v>
      </c>
      <c r="O38" s="221"/>
    </row>
    <row r="39" spans="1:16" ht="13.5" customHeight="1" thickBo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22"/>
    </row>
    <row r="40" spans="1:16" ht="13.5" customHeight="1">
      <c r="B40" s="246" t="s">
        <v>27</v>
      </c>
      <c r="C40" s="246"/>
      <c r="D40" s="246"/>
      <c r="F40" s="247" t="s">
        <v>28</v>
      </c>
      <c r="G40" s="247"/>
      <c r="H40" s="247"/>
      <c r="J40" s="248" t="s">
        <v>29</v>
      </c>
      <c r="K40" s="248"/>
      <c r="L40" s="248"/>
      <c r="N40" s="248" t="s">
        <v>30</v>
      </c>
      <c r="O40" s="248"/>
    </row>
    <row r="41" spans="1:16" ht="13.5" customHeight="1">
      <c r="B41" s="246"/>
      <c r="C41" s="246"/>
      <c r="D41" s="246"/>
      <c r="F41" s="247"/>
      <c r="G41" s="247"/>
      <c r="H41" s="247"/>
      <c r="J41" s="248"/>
      <c r="K41" s="248"/>
      <c r="L41" s="248"/>
      <c r="N41" s="248"/>
      <c r="O41" s="248"/>
    </row>
    <row r="42" spans="1:16" ht="13.5" customHeight="1">
      <c r="B42" s="246"/>
      <c r="C42" s="246"/>
      <c r="D42" s="246"/>
      <c r="F42" s="247"/>
      <c r="G42" s="247"/>
      <c r="H42" s="247"/>
      <c r="J42" s="248"/>
      <c r="K42" s="248"/>
      <c r="L42" s="248"/>
      <c r="N42" s="248"/>
      <c r="O42" s="248"/>
    </row>
    <row r="43" spans="1:16" ht="13.5" customHeight="1">
      <c r="B43" s="246"/>
      <c r="C43" s="246"/>
      <c r="D43" s="246"/>
      <c r="F43" s="247"/>
      <c r="G43" s="247"/>
      <c r="H43" s="247"/>
      <c r="J43" s="248"/>
      <c r="K43" s="248"/>
      <c r="L43" s="248"/>
      <c r="N43" s="248"/>
      <c r="O43" s="248"/>
    </row>
  </sheetData>
  <mergeCells count="10">
    <mergeCell ref="B40:D43"/>
    <mergeCell ref="F40:H43"/>
    <mergeCell ref="J40:L43"/>
    <mergeCell ref="N40:O43"/>
    <mergeCell ref="C1:E5"/>
    <mergeCell ref="G1:M5"/>
    <mergeCell ref="C6:O6"/>
    <mergeCell ref="C7:C8"/>
    <mergeCell ref="D7:O7"/>
    <mergeCell ref="N5:O5"/>
  </mergeCells>
  <pageMargins left="0.19685039370078741" right="0.19685039370078741" top="0.19685039370078741" bottom="0.19685039370078741" header="0.19685039370078741" footer="0.19685039370078741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2"/>
  <sheetViews>
    <sheetView topLeftCell="B1" zoomScaleNormal="100" workbookViewId="0">
      <selection activeCell="C8" sqref="C8:T24"/>
    </sheetView>
  </sheetViews>
  <sheetFormatPr defaultRowHeight="14.25"/>
  <cols>
    <col min="1" max="1" width="5.75" customWidth="1"/>
    <col min="2" max="20" width="8.875" customWidth="1"/>
  </cols>
  <sheetData>
    <row r="1" spans="1:20" ht="24.75" customHeight="1">
      <c r="B1" s="249"/>
      <c r="C1" s="249"/>
      <c r="D1" s="249"/>
      <c r="E1" s="21"/>
      <c r="F1" s="251" t="s">
        <v>46</v>
      </c>
      <c r="G1" s="264"/>
      <c r="H1" s="264"/>
      <c r="I1" s="264"/>
      <c r="J1" s="264"/>
      <c r="K1" s="264"/>
      <c r="L1" s="264"/>
      <c r="M1" s="264"/>
      <c r="N1" s="264"/>
      <c r="O1" s="264"/>
    </row>
    <row r="2" spans="1:20" ht="15" customHeight="1">
      <c r="B2" s="249"/>
      <c r="C2" s="249"/>
      <c r="D2" s="249"/>
      <c r="E2" s="14"/>
      <c r="F2" s="264"/>
      <c r="G2" s="264"/>
      <c r="H2" s="264"/>
      <c r="I2" s="264"/>
      <c r="J2" s="264"/>
      <c r="K2" s="264"/>
      <c r="L2" s="264"/>
      <c r="M2" s="264"/>
      <c r="N2" s="264"/>
      <c r="O2" s="264"/>
    </row>
    <row r="3" spans="1:20" ht="15" customHeight="1">
      <c r="B3" s="249"/>
      <c r="C3" s="249"/>
      <c r="D3" s="249"/>
      <c r="E3" s="1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20" ht="15" customHeight="1" thickBot="1">
      <c r="A4" s="20"/>
      <c r="B4" s="250"/>
      <c r="C4" s="250"/>
      <c r="D4" s="250"/>
      <c r="E4" s="22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0"/>
      <c r="Q4" s="20"/>
      <c r="R4" s="20"/>
      <c r="S4" s="250" t="s">
        <v>1</v>
      </c>
      <c r="T4" s="250"/>
    </row>
    <row r="5" spans="1:20" ht="20.100000000000001" customHeight="1">
      <c r="B5" s="266" t="s">
        <v>47</v>
      </c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  <c r="O5" s="266"/>
      <c r="P5" s="266"/>
      <c r="Q5" s="266"/>
      <c r="R5" s="266"/>
      <c r="S5" s="266"/>
      <c r="T5" s="266"/>
    </row>
    <row r="6" spans="1:20" ht="18" customHeight="1">
      <c r="A6" s="15"/>
      <c r="B6" s="255" t="s">
        <v>3</v>
      </c>
      <c r="C6" s="267" t="s">
        <v>48</v>
      </c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9"/>
    </row>
    <row r="7" spans="1:20" ht="18" customHeight="1">
      <c r="A7" s="15"/>
      <c r="B7" s="255"/>
      <c r="C7" s="225">
        <v>150</v>
      </c>
      <c r="D7" s="224">
        <v>200</v>
      </c>
      <c r="E7" s="224">
        <v>250</v>
      </c>
      <c r="F7" s="224">
        <v>300</v>
      </c>
      <c r="G7" s="224">
        <v>350</v>
      </c>
      <c r="H7" s="224">
        <v>400</v>
      </c>
      <c r="I7" s="224">
        <v>450</v>
      </c>
      <c r="J7" s="224">
        <v>500</v>
      </c>
      <c r="K7" s="224">
        <v>550</v>
      </c>
      <c r="L7" s="224">
        <v>600</v>
      </c>
      <c r="M7" s="224">
        <v>650</v>
      </c>
      <c r="N7" s="224">
        <v>700</v>
      </c>
      <c r="O7" s="224">
        <v>750</v>
      </c>
      <c r="P7" s="224">
        <v>800</v>
      </c>
      <c r="Q7" s="224">
        <v>850</v>
      </c>
      <c r="R7" s="224">
        <v>900</v>
      </c>
      <c r="S7" s="224">
        <v>950</v>
      </c>
      <c r="T7" s="224">
        <v>1000</v>
      </c>
    </row>
    <row r="8" spans="1:20" ht="18" customHeight="1">
      <c r="A8" s="15"/>
      <c r="B8" s="224">
        <v>300</v>
      </c>
      <c r="C8" s="132">
        <v>3029</v>
      </c>
      <c r="D8" s="132">
        <v>3373.5</v>
      </c>
      <c r="E8" s="132">
        <v>3692</v>
      </c>
      <c r="F8" s="132">
        <v>3968.25</v>
      </c>
      <c r="G8" s="132">
        <v>4273.75</v>
      </c>
      <c r="H8" s="132">
        <v>4618.25</v>
      </c>
      <c r="I8" s="132">
        <v>4988.75</v>
      </c>
      <c r="J8" s="132">
        <v>5226</v>
      </c>
      <c r="K8" s="132">
        <v>5505.5</v>
      </c>
      <c r="L8" s="132">
        <v>5866.25</v>
      </c>
      <c r="M8" s="132">
        <v>6162</v>
      </c>
      <c r="N8" s="132">
        <v>6558.5</v>
      </c>
      <c r="O8" s="132">
        <v>6838</v>
      </c>
      <c r="P8" s="132">
        <v>7192.25</v>
      </c>
      <c r="Q8" s="132">
        <v>7683</v>
      </c>
      <c r="R8" s="132">
        <v>7965.75</v>
      </c>
      <c r="S8" s="132">
        <v>8251.75</v>
      </c>
      <c r="T8" s="132">
        <v>8599.5</v>
      </c>
    </row>
    <row r="9" spans="1:20" ht="18" customHeight="1" thickBot="1">
      <c r="A9" s="15"/>
      <c r="B9" s="224">
        <v>350</v>
      </c>
      <c r="C9" s="132">
        <v>3211</v>
      </c>
      <c r="D9" s="132">
        <v>3584.75</v>
      </c>
      <c r="E9" s="132">
        <v>3929.25</v>
      </c>
      <c r="F9" s="132">
        <v>4228.25</v>
      </c>
      <c r="G9" s="132">
        <v>4559.75</v>
      </c>
      <c r="H9" s="132">
        <v>4888</v>
      </c>
      <c r="I9" s="133">
        <v>5297.5</v>
      </c>
      <c r="J9" s="133">
        <v>5596.5</v>
      </c>
      <c r="K9" s="133">
        <v>5895.5</v>
      </c>
      <c r="L9" s="133">
        <v>6295.25</v>
      </c>
      <c r="M9" s="133">
        <v>6610.5</v>
      </c>
      <c r="N9" s="133">
        <v>7023.25</v>
      </c>
      <c r="O9" s="133">
        <v>7484.75</v>
      </c>
      <c r="P9" s="133">
        <v>7865</v>
      </c>
      <c r="Q9" s="133">
        <v>8225.75</v>
      </c>
      <c r="R9" s="133">
        <v>8628.75</v>
      </c>
      <c r="S9" s="133">
        <v>8836.75</v>
      </c>
      <c r="T9" s="133">
        <v>9217</v>
      </c>
    </row>
    <row r="10" spans="1:20" ht="18" customHeight="1" thickBot="1">
      <c r="A10" s="15"/>
      <c r="B10" s="224">
        <v>400</v>
      </c>
      <c r="C10" s="133">
        <v>3367</v>
      </c>
      <c r="D10" s="133">
        <v>3770</v>
      </c>
      <c r="E10" s="133">
        <v>4130.75</v>
      </c>
      <c r="F10" s="133">
        <v>4449.25</v>
      </c>
      <c r="G10" s="133">
        <v>4754.75</v>
      </c>
      <c r="H10" s="133">
        <v>5154.5</v>
      </c>
      <c r="I10" s="135">
        <v>6594.25</v>
      </c>
      <c r="J10" s="135">
        <v>6994</v>
      </c>
      <c r="K10" s="135">
        <v>7397</v>
      </c>
      <c r="L10" s="135">
        <v>7910.5</v>
      </c>
      <c r="M10" s="135">
        <v>8489</v>
      </c>
      <c r="N10" s="135">
        <v>9054.5</v>
      </c>
      <c r="O10" s="135">
        <v>9464</v>
      </c>
      <c r="P10" s="135">
        <v>9964.5</v>
      </c>
      <c r="Q10" s="135">
        <v>10435.75</v>
      </c>
      <c r="R10" s="135">
        <v>10842</v>
      </c>
      <c r="S10" s="135">
        <v>11248.25</v>
      </c>
      <c r="T10" s="135">
        <v>11742.25</v>
      </c>
    </row>
    <row r="11" spans="1:20" ht="18" customHeight="1">
      <c r="A11" s="15"/>
      <c r="B11" s="224">
        <v>450</v>
      </c>
      <c r="C11" s="135">
        <v>4293.25</v>
      </c>
      <c r="D11" s="135">
        <v>4806.75</v>
      </c>
      <c r="E11" s="135">
        <v>5287.75</v>
      </c>
      <c r="F11" s="135">
        <v>5703.75</v>
      </c>
      <c r="G11" s="135">
        <v>6123</v>
      </c>
      <c r="H11" s="135">
        <v>6633.25</v>
      </c>
      <c r="I11" s="135">
        <v>7202</v>
      </c>
      <c r="J11" s="135">
        <v>7618</v>
      </c>
      <c r="K11" s="135">
        <v>8199.75</v>
      </c>
      <c r="L11" s="135">
        <v>8745.75</v>
      </c>
      <c r="M11" s="135">
        <v>9191</v>
      </c>
      <c r="N11" s="135">
        <v>9779.25</v>
      </c>
      <c r="O11" s="135">
        <v>10211.5</v>
      </c>
      <c r="P11" s="135">
        <v>10734.75</v>
      </c>
      <c r="Q11" s="135">
        <v>11235.25</v>
      </c>
      <c r="R11" s="135">
        <v>11661</v>
      </c>
      <c r="S11" s="135">
        <v>12093.25</v>
      </c>
      <c r="T11" s="135">
        <v>12616.5</v>
      </c>
    </row>
    <row r="12" spans="1:20" ht="18" customHeight="1">
      <c r="A12" s="15"/>
      <c r="B12" s="224">
        <v>500</v>
      </c>
      <c r="C12" s="135">
        <v>4449.25</v>
      </c>
      <c r="D12" s="135">
        <v>4988.75</v>
      </c>
      <c r="E12" s="135">
        <v>5489.25</v>
      </c>
      <c r="F12" s="135">
        <v>5882.5</v>
      </c>
      <c r="G12" s="135">
        <v>6360.25</v>
      </c>
      <c r="H12" s="135">
        <v>6899.75</v>
      </c>
      <c r="I12" s="135">
        <v>7494.5</v>
      </c>
      <c r="J12" s="135">
        <v>8092.5</v>
      </c>
      <c r="K12" s="135">
        <v>8531.25</v>
      </c>
      <c r="L12" s="135">
        <v>9103.25</v>
      </c>
      <c r="M12" s="135">
        <v>9564.75</v>
      </c>
      <c r="N12" s="135">
        <v>10179</v>
      </c>
      <c r="O12" s="135">
        <v>10624.25</v>
      </c>
      <c r="P12" s="135">
        <v>11173.5</v>
      </c>
      <c r="Q12" s="135">
        <v>11693.5</v>
      </c>
      <c r="R12" s="135">
        <v>12142</v>
      </c>
      <c r="S12" s="135">
        <v>12590.5</v>
      </c>
      <c r="T12" s="135">
        <v>13139.75</v>
      </c>
    </row>
    <row r="13" spans="1:20" ht="18" customHeight="1">
      <c r="A13" s="15"/>
      <c r="B13" s="224">
        <v>550</v>
      </c>
      <c r="C13" s="135">
        <v>4634.5</v>
      </c>
      <c r="D13" s="135">
        <v>5206.5</v>
      </c>
      <c r="E13" s="135">
        <v>5687.5</v>
      </c>
      <c r="F13" s="135">
        <v>6142.5</v>
      </c>
      <c r="G13" s="135">
        <v>6646.25</v>
      </c>
      <c r="H13" s="135">
        <v>7221.5</v>
      </c>
      <c r="I13" s="135">
        <v>8008</v>
      </c>
      <c r="J13" s="135">
        <v>8463</v>
      </c>
      <c r="K13" s="135">
        <v>8918</v>
      </c>
      <c r="L13" s="135">
        <v>9532.25</v>
      </c>
      <c r="M13" s="135">
        <v>10010</v>
      </c>
      <c r="N13" s="135">
        <v>10647</v>
      </c>
      <c r="O13" s="135">
        <v>11111.75</v>
      </c>
      <c r="P13" s="135">
        <v>11693.5</v>
      </c>
      <c r="Q13" s="135">
        <v>12242.75</v>
      </c>
      <c r="R13" s="135">
        <v>12707.5</v>
      </c>
      <c r="S13" s="135">
        <v>13172.25</v>
      </c>
      <c r="T13" s="135">
        <v>13757.25</v>
      </c>
    </row>
    <row r="14" spans="1:20" ht="18" customHeight="1">
      <c r="A14" s="15"/>
      <c r="B14" s="224">
        <v>600</v>
      </c>
      <c r="C14" s="135">
        <v>4784</v>
      </c>
      <c r="D14" s="135">
        <v>5391.75</v>
      </c>
      <c r="E14" s="135">
        <v>5885.75</v>
      </c>
      <c r="F14" s="135">
        <v>6357</v>
      </c>
      <c r="G14" s="135">
        <v>6886.75</v>
      </c>
      <c r="H14" s="135">
        <v>7488</v>
      </c>
      <c r="I14" s="135">
        <v>8300.5</v>
      </c>
      <c r="J14" s="135">
        <v>8771.75</v>
      </c>
      <c r="K14" s="135">
        <v>9249.5</v>
      </c>
      <c r="L14" s="135">
        <v>9889.75</v>
      </c>
      <c r="M14" s="135">
        <v>10383.75</v>
      </c>
      <c r="N14" s="135">
        <v>11043.5</v>
      </c>
      <c r="O14" s="135">
        <v>11524.5</v>
      </c>
      <c r="P14" s="135">
        <v>12135.5</v>
      </c>
      <c r="Q14" s="135">
        <v>12707.5</v>
      </c>
      <c r="R14" s="135">
        <v>13188.5</v>
      </c>
      <c r="S14" s="135">
        <v>13669.5</v>
      </c>
      <c r="T14" s="135">
        <v>14361.75</v>
      </c>
    </row>
    <row r="15" spans="1:20" ht="18" customHeight="1">
      <c r="A15" s="15"/>
      <c r="B15" s="224">
        <v>650</v>
      </c>
      <c r="C15" s="135">
        <v>4969.25</v>
      </c>
      <c r="D15" s="135">
        <v>5603</v>
      </c>
      <c r="E15" s="135">
        <v>6126.25</v>
      </c>
      <c r="F15" s="135">
        <v>6620.25</v>
      </c>
      <c r="G15" s="135">
        <v>7172.75</v>
      </c>
      <c r="H15" s="135">
        <v>7959.25</v>
      </c>
      <c r="I15" s="135">
        <v>8654.75</v>
      </c>
      <c r="J15" s="135">
        <v>9142.25</v>
      </c>
      <c r="K15" s="135">
        <v>9636.25</v>
      </c>
      <c r="L15" s="135">
        <v>10309</v>
      </c>
      <c r="M15" s="135">
        <v>10829</v>
      </c>
      <c r="N15" s="135">
        <v>11514.75</v>
      </c>
      <c r="O15" s="135">
        <v>12012</v>
      </c>
      <c r="P15" s="135">
        <v>12655.5</v>
      </c>
      <c r="Q15" s="135">
        <v>13253.5</v>
      </c>
      <c r="R15" s="135">
        <v>13757.25</v>
      </c>
      <c r="S15" s="135">
        <v>14332.5</v>
      </c>
      <c r="T15" s="135">
        <v>14979.25</v>
      </c>
    </row>
    <row r="16" spans="1:20" ht="18" customHeight="1" thickBot="1">
      <c r="A16" s="15"/>
      <c r="B16" s="224">
        <v>700</v>
      </c>
      <c r="C16" s="135">
        <v>5125.25</v>
      </c>
      <c r="D16" s="135">
        <v>5742.75</v>
      </c>
      <c r="E16" s="135">
        <v>6331</v>
      </c>
      <c r="F16" s="135">
        <v>6841.25</v>
      </c>
      <c r="G16" s="135">
        <v>7406.75</v>
      </c>
      <c r="H16" s="135">
        <v>8245.25</v>
      </c>
      <c r="I16" s="135">
        <v>8947.25</v>
      </c>
      <c r="J16" s="135">
        <v>9457.5</v>
      </c>
      <c r="K16" s="135">
        <v>9964.5</v>
      </c>
      <c r="L16" s="135">
        <v>10673</v>
      </c>
      <c r="M16" s="135">
        <v>11212.5</v>
      </c>
      <c r="N16" s="135">
        <v>11904.75</v>
      </c>
      <c r="O16" s="136">
        <v>12424.75</v>
      </c>
      <c r="P16" s="136">
        <v>13097.5</v>
      </c>
      <c r="Q16" s="136">
        <v>13796.25</v>
      </c>
      <c r="R16" s="136">
        <v>14316.25</v>
      </c>
      <c r="S16" s="136">
        <v>14836.25</v>
      </c>
      <c r="T16" s="136">
        <v>15502.5</v>
      </c>
    </row>
    <row r="17" spans="1:20" ht="18" customHeight="1" thickBot="1">
      <c r="A17" s="15"/>
      <c r="B17" s="224">
        <v>750</v>
      </c>
      <c r="C17" s="135">
        <v>5310.5</v>
      </c>
      <c r="D17" s="135">
        <v>5954</v>
      </c>
      <c r="E17" s="135">
        <v>6568.25</v>
      </c>
      <c r="F17" s="135">
        <v>7094.75</v>
      </c>
      <c r="G17" s="135">
        <v>7848.75</v>
      </c>
      <c r="H17" s="136">
        <v>8537.75</v>
      </c>
      <c r="I17" s="136">
        <v>9301.5</v>
      </c>
      <c r="J17" s="136">
        <v>6574.75</v>
      </c>
      <c r="K17" s="136">
        <v>10354.5</v>
      </c>
      <c r="L17" s="136">
        <v>11095.5</v>
      </c>
      <c r="M17" s="136">
        <v>11651.25</v>
      </c>
      <c r="N17" s="136">
        <v>12376</v>
      </c>
      <c r="O17" s="137">
        <v>14400.75</v>
      </c>
      <c r="P17" s="137">
        <v>15268.5</v>
      </c>
      <c r="Q17" s="137">
        <v>16012.75</v>
      </c>
      <c r="R17" s="137">
        <v>16636.75</v>
      </c>
      <c r="S17" s="174" t="s">
        <v>6</v>
      </c>
      <c r="T17" s="137" t="s">
        <v>6</v>
      </c>
    </row>
    <row r="18" spans="1:20" ht="18" customHeight="1" thickBot="1">
      <c r="A18" s="15"/>
      <c r="B18" s="224">
        <v>800</v>
      </c>
      <c r="C18" s="136">
        <v>5466.5</v>
      </c>
      <c r="D18" s="136">
        <v>6136</v>
      </c>
      <c r="E18" s="136">
        <v>6769.75</v>
      </c>
      <c r="F18" s="136">
        <v>7319</v>
      </c>
      <c r="G18" s="136">
        <v>8089.25</v>
      </c>
      <c r="H18" s="137">
        <v>9646</v>
      </c>
      <c r="I18" s="137">
        <v>10520.25</v>
      </c>
      <c r="J18" s="137">
        <v>11147.5</v>
      </c>
      <c r="K18" s="137">
        <v>11781.25</v>
      </c>
      <c r="L18" s="137">
        <v>12636</v>
      </c>
      <c r="M18" s="137">
        <v>13302.25</v>
      </c>
      <c r="N18" s="137">
        <v>14173.25</v>
      </c>
      <c r="O18" s="138">
        <v>14894.75</v>
      </c>
      <c r="P18" s="138">
        <v>15713.75</v>
      </c>
      <c r="Q18" s="138" t="s">
        <v>6</v>
      </c>
      <c r="R18" s="138" t="s">
        <v>6</v>
      </c>
      <c r="S18" s="138" t="s">
        <v>6</v>
      </c>
      <c r="T18" s="138" t="s">
        <v>6</v>
      </c>
    </row>
    <row r="19" spans="1:20" ht="18" customHeight="1">
      <c r="A19" s="15"/>
      <c r="B19" s="224">
        <v>850</v>
      </c>
      <c r="C19" s="137">
        <v>6314.75</v>
      </c>
      <c r="D19" s="137">
        <v>7098</v>
      </c>
      <c r="E19" s="137">
        <v>7848.75</v>
      </c>
      <c r="F19" s="137">
        <v>8658</v>
      </c>
      <c r="G19" s="137">
        <v>9379.5</v>
      </c>
      <c r="H19" s="138">
        <v>10214.75</v>
      </c>
      <c r="I19" s="138">
        <v>11128</v>
      </c>
      <c r="J19" s="138">
        <v>11771.5</v>
      </c>
      <c r="K19" s="138">
        <v>12421.5</v>
      </c>
      <c r="L19" s="138">
        <v>13318.5</v>
      </c>
      <c r="M19" s="138">
        <v>13997.75</v>
      </c>
      <c r="N19" s="138">
        <v>14979.25</v>
      </c>
      <c r="O19" s="138">
        <v>15645.5</v>
      </c>
      <c r="P19" s="138" t="s">
        <v>6</v>
      </c>
      <c r="Q19" s="138" t="s">
        <v>6</v>
      </c>
      <c r="R19" s="138" t="s">
        <v>6</v>
      </c>
      <c r="S19" s="138" t="s">
        <v>6</v>
      </c>
      <c r="T19" s="138" t="s">
        <v>6</v>
      </c>
    </row>
    <row r="20" spans="1:20" ht="18" customHeight="1">
      <c r="A20" s="15"/>
      <c r="B20" s="224">
        <v>900</v>
      </c>
      <c r="C20" s="138">
        <v>6464.25</v>
      </c>
      <c r="D20" s="138">
        <v>7280</v>
      </c>
      <c r="E20" s="138">
        <v>8050.25</v>
      </c>
      <c r="F20" s="138">
        <v>8875.75</v>
      </c>
      <c r="G20" s="138">
        <v>9620</v>
      </c>
      <c r="H20" s="138">
        <v>10481.25</v>
      </c>
      <c r="I20" s="138">
        <v>11420.5</v>
      </c>
      <c r="J20" s="138">
        <v>12086.75</v>
      </c>
      <c r="K20" s="138">
        <v>12753</v>
      </c>
      <c r="L20" s="138">
        <v>13676</v>
      </c>
      <c r="M20" s="138">
        <v>14378</v>
      </c>
      <c r="N20" s="138">
        <v>15379</v>
      </c>
      <c r="O20" s="138" t="s">
        <v>6</v>
      </c>
      <c r="P20" s="138" t="s">
        <v>6</v>
      </c>
      <c r="Q20" s="138" t="s">
        <v>6</v>
      </c>
      <c r="R20" s="138" t="s">
        <v>6</v>
      </c>
      <c r="S20" s="138" t="s">
        <v>6</v>
      </c>
      <c r="T20" s="138" t="s">
        <v>6</v>
      </c>
    </row>
    <row r="21" spans="1:20" ht="18" customHeight="1">
      <c r="A21" s="15"/>
      <c r="B21" s="224">
        <v>950</v>
      </c>
      <c r="C21" s="138">
        <v>6604</v>
      </c>
      <c r="D21" s="138">
        <v>7491.25</v>
      </c>
      <c r="E21" s="138">
        <v>8294</v>
      </c>
      <c r="F21" s="138">
        <v>9135.75</v>
      </c>
      <c r="G21" s="138">
        <v>9906</v>
      </c>
      <c r="H21" s="138">
        <v>10796.5</v>
      </c>
      <c r="I21" s="138">
        <v>11774.75</v>
      </c>
      <c r="J21" s="138">
        <v>12424.75</v>
      </c>
      <c r="K21" s="138">
        <v>13143</v>
      </c>
      <c r="L21" s="138">
        <v>14098.5</v>
      </c>
      <c r="M21" s="138">
        <v>14901.25</v>
      </c>
      <c r="N21" s="138" t="s">
        <v>6</v>
      </c>
      <c r="O21" s="138" t="s">
        <v>6</v>
      </c>
      <c r="P21" s="138" t="s">
        <v>6</v>
      </c>
      <c r="Q21" s="138" t="s">
        <v>6</v>
      </c>
      <c r="R21" s="138" t="s">
        <v>6</v>
      </c>
      <c r="S21" s="138" t="s">
        <v>6</v>
      </c>
      <c r="T21" s="138" t="s">
        <v>6</v>
      </c>
    </row>
    <row r="22" spans="1:20" ht="18" customHeight="1">
      <c r="A22" s="15"/>
      <c r="B22" s="224">
        <v>1000</v>
      </c>
      <c r="C22" s="138">
        <v>6760</v>
      </c>
      <c r="D22" s="138">
        <v>7676.5</v>
      </c>
      <c r="E22" s="138">
        <v>8654.75</v>
      </c>
      <c r="F22" s="138">
        <v>9353.5</v>
      </c>
      <c r="G22" s="138">
        <v>10146.5</v>
      </c>
      <c r="H22" s="138">
        <v>11059.75</v>
      </c>
      <c r="I22" s="138">
        <v>12067.25</v>
      </c>
      <c r="J22" s="138">
        <v>12766</v>
      </c>
      <c r="K22" s="138">
        <v>13474.5</v>
      </c>
      <c r="L22" s="138">
        <v>14537.25</v>
      </c>
      <c r="M22" s="138" t="s">
        <v>6</v>
      </c>
      <c r="N22" s="138" t="s">
        <v>6</v>
      </c>
      <c r="O22" s="138" t="s">
        <v>6</v>
      </c>
      <c r="P22" s="138" t="s">
        <v>6</v>
      </c>
      <c r="Q22" s="138" t="s">
        <v>6</v>
      </c>
      <c r="R22" s="138" t="s">
        <v>6</v>
      </c>
      <c r="S22" s="138" t="s">
        <v>6</v>
      </c>
      <c r="T22" s="138" t="s">
        <v>6</v>
      </c>
    </row>
    <row r="23" spans="1:20" ht="18" customHeight="1">
      <c r="A23" s="15"/>
      <c r="B23" s="224">
        <v>1050</v>
      </c>
      <c r="C23" s="138">
        <v>6945.25</v>
      </c>
      <c r="D23" s="138">
        <v>7894.25</v>
      </c>
      <c r="E23" s="138">
        <v>8892</v>
      </c>
      <c r="F23" s="138">
        <v>9613.5</v>
      </c>
      <c r="G23" s="138">
        <v>10432.5</v>
      </c>
      <c r="H23" s="138">
        <v>11378.25</v>
      </c>
      <c r="I23" s="138">
        <v>12415</v>
      </c>
      <c r="J23" s="138">
        <v>13136.5</v>
      </c>
      <c r="K23" s="138">
        <v>13861.25</v>
      </c>
      <c r="L23" s="138" t="s">
        <v>6</v>
      </c>
      <c r="M23" s="138" t="s">
        <v>6</v>
      </c>
      <c r="N23" s="138" t="s">
        <v>6</v>
      </c>
      <c r="O23" s="138" t="s">
        <v>6</v>
      </c>
      <c r="P23" s="138" t="s">
        <v>6</v>
      </c>
      <c r="Q23" s="138" t="s">
        <v>6</v>
      </c>
      <c r="R23" s="138" t="s">
        <v>6</v>
      </c>
      <c r="S23" s="138" t="s">
        <v>6</v>
      </c>
      <c r="T23" s="138" t="s">
        <v>6</v>
      </c>
    </row>
    <row r="24" spans="1:20" ht="18" customHeight="1">
      <c r="A24" s="15"/>
      <c r="B24" s="224">
        <v>1100</v>
      </c>
      <c r="C24" s="138">
        <v>7101.25</v>
      </c>
      <c r="D24" s="138">
        <v>8079.5</v>
      </c>
      <c r="E24" s="138">
        <v>9096.75</v>
      </c>
      <c r="F24" s="138">
        <v>9837.75</v>
      </c>
      <c r="G24" s="138">
        <v>10669.75</v>
      </c>
      <c r="H24" s="138">
        <v>11644.75</v>
      </c>
      <c r="I24" s="138">
        <v>12714</v>
      </c>
      <c r="J24" s="138">
        <v>13451.75</v>
      </c>
      <c r="K24" s="138" t="s">
        <v>6</v>
      </c>
      <c r="L24" s="138" t="s">
        <v>6</v>
      </c>
      <c r="M24" s="138" t="s">
        <v>6</v>
      </c>
      <c r="N24" s="138" t="s">
        <v>6</v>
      </c>
      <c r="O24" s="138" t="s">
        <v>6</v>
      </c>
      <c r="P24" s="138" t="s">
        <v>6</v>
      </c>
      <c r="Q24" s="138" t="s">
        <v>6</v>
      </c>
      <c r="R24" s="138" t="s">
        <v>6</v>
      </c>
      <c r="S24" s="138" t="s">
        <v>6</v>
      </c>
      <c r="T24" s="138" t="s">
        <v>6</v>
      </c>
    </row>
    <row r="25" spans="1:20" ht="17.100000000000001" customHeight="1">
      <c r="N25" s="221"/>
    </row>
    <row r="26" spans="1:20" ht="15" customHeight="1">
      <c r="A26" s="19"/>
      <c r="B26" s="14" t="s">
        <v>49</v>
      </c>
      <c r="C26" s="16"/>
      <c r="D26" s="16"/>
      <c r="E26" s="15"/>
      <c r="F26" s="10"/>
      <c r="G26" s="10"/>
      <c r="H26" s="10"/>
      <c r="I26" s="18"/>
      <c r="J26" s="14" t="s">
        <v>9</v>
      </c>
      <c r="K26" s="13"/>
      <c r="M26" s="13"/>
      <c r="N26" s="13"/>
      <c r="O26" s="13"/>
    </row>
    <row r="27" spans="1:20" ht="15" customHeight="1">
      <c r="A27" s="19"/>
      <c r="B27" s="14" t="s">
        <v>50</v>
      </c>
      <c r="C27" s="15"/>
      <c r="D27" s="15"/>
      <c r="E27" s="15"/>
      <c r="F27" s="10"/>
      <c r="G27" s="10"/>
      <c r="H27" s="10"/>
      <c r="I27" s="18"/>
      <c r="J27" s="14" t="s">
        <v>11</v>
      </c>
      <c r="K27" s="13"/>
      <c r="M27" s="13"/>
      <c r="N27" s="13"/>
      <c r="O27" s="13"/>
    </row>
    <row r="28" spans="1:20" ht="15" customHeight="1">
      <c r="A28" s="19"/>
      <c r="B28" s="14" t="s">
        <v>51</v>
      </c>
      <c r="C28" s="17"/>
      <c r="D28" s="17"/>
      <c r="E28" s="15"/>
      <c r="F28" s="15"/>
      <c r="G28" s="10"/>
      <c r="H28" s="10"/>
      <c r="I28" s="18"/>
      <c r="J28" s="14" t="s">
        <v>13</v>
      </c>
      <c r="K28" s="13"/>
      <c r="M28" s="13"/>
      <c r="N28" s="13"/>
      <c r="O28" s="13"/>
    </row>
    <row r="29" spans="1:20" ht="15" customHeight="1">
      <c r="A29" s="19"/>
      <c r="B29" s="14" t="s">
        <v>52</v>
      </c>
      <c r="C29" s="15"/>
      <c r="D29" s="17"/>
      <c r="E29" s="15"/>
      <c r="F29" s="15"/>
      <c r="G29" s="10"/>
      <c r="H29" s="10"/>
      <c r="I29" s="18"/>
      <c r="J29" s="14" t="s">
        <v>15</v>
      </c>
      <c r="K29" s="13"/>
      <c r="M29" s="13"/>
      <c r="N29" s="13"/>
      <c r="O29" s="13"/>
    </row>
    <row r="30" spans="1:20" ht="15" customHeight="1">
      <c r="A30" s="19"/>
      <c r="B30" s="14" t="s">
        <v>16</v>
      </c>
      <c r="C30" s="15"/>
      <c r="D30" s="17"/>
      <c r="E30" s="15"/>
      <c r="F30" s="10"/>
      <c r="G30" s="10"/>
      <c r="H30" s="10"/>
      <c r="I30" s="18"/>
      <c r="J30" s="14" t="s">
        <v>17</v>
      </c>
      <c r="K30" s="13"/>
      <c r="M30" s="13"/>
      <c r="N30" s="13"/>
      <c r="O30" s="13"/>
    </row>
    <row r="31" spans="1:20" ht="15" customHeight="1">
      <c r="A31" s="19"/>
      <c r="B31" s="14" t="s">
        <v>53</v>
      </c>
      <c r="C31" s="15"/>
      <c r="D31" s="15"/>
      <c r="E31" s="15"/>
      <c r="F31" s="10"/>
      <c r="G31" s="10"/>
      <c r="H31" s="10"/>
      <c r="I31" s="18"/>
      <c r="J31" s="31" t="s">
        <v>19</v>
      </c>
      <c r="K31" s="13"/>
      <c r="M31" s="13"/>
      <c r="N31" s="13"/>
      <c r="O31" s="13"/>
    </row>
    <row r="32" spans="1:20" ht="15" customHeight="1">
      <c r="A32" s="19"/>
      <c r="B32" s="14" t="s">
        <v>54</v>
      </c>
      <c r="C32" s="15"/>
      <c r="D32" s="15"/>
      <c r="E32" s="15"/>
      <c r="F32" s="10"/>
      <c r="G32" s="10"/>
      <c r="H32" s="10"/>
      <c r="I32" s="18"/>
      <c r="J32" s="13" t="s">
        <v>21</v>
      </c>
      <c r="K32" s="13"/>
      <c r="M32" s="13"/>
      <c r="N32" s="13"/>
      <c r="O32" s="13"/>
    </row>
    <row r="33" spans="1:20" ht="15" customHeight="1">
      <c r="B33" s="14" t="s">
        <v>55</v>
      </c>
      <c r="C33" s="15"/>
      <c r="D33" s="15"/>
      <c r="E33" s="15"/>
      <c r="F33" s="10"/>
      <c r="G33" s="10"/>
      <c r="H33" s="10"/>
      <c r="I33" s="18"/>
      <c r="J33" s="10"/>
      <c r="K33" s="10"/>
      <c r="L33" s="10"/>
      <c r="M33" s="10"/>
    </row>
    <row r="34" spans="1:20" ht="15" customHeight="1">
      <c r="B34" s="14" t="s">
        <v>56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20" ht="15" customHeight="1">
      <c r="B35" s="14" t="s">
        <v>57</v>
      </c>
      <c r="C35" s="15"/>
      <c r="D35" s="15"/>
      <c r="E35" s="15"/>
      <c r="F35" s="10"/>
      <c r="G35" s="10"/>
      <c r="H35" s="10"/>
      <c r="I35" s="18"/>
      <c r="J35" s="10"/>
      <c r="K35" s="10"/>
      <c r="L35" s="10"/>
      <c r="M35" s="10"/>
    </row>
    <row r="36" spans="1:20" ht="15" customHeight="1">
      <c r="B36" s="14" t="s">
        <v>25</v>
      </c>
      <c r="C36" s="15"/>
      <c r="D36" s="15"/>
      <c r="E36" s="15"/>
      <c r="F36" s="10"/>
      <c r="G36" s="10"/>
      <c r="H36" s="10"/>
      <c r="I36" s="18"/>
      <c r="J36" s="10"/>
      <c r="K36" s="10"/>
      <c r="L36" s="10"/>
      <c r="M36" s="10"/>
    </row>
    <row r="37" spans="1:20" ht="17.100000000000001" customHeight="1">
      <c r="B37" s="14" t="s">
        <v>58</v>
      </c>
      <c r="N37" s="221"/>
    </row>
    <row r="38" spans="1:20" ht="16.5" customHeight="1" thickBo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22"/>
      <c r="O38" s="20"/>
      <c r="P38" s="20"/>
      <c r="Q38" s="20"/>
      <c r="R38" s="20"/>
      <c r="S38" s="20"/>
      <c r="T38" s="20"/>
    </row>
    <row r="39" spans="1:20" ht="13.5" customHeight="1">
      <c r="A39" s="32"/>
      <c r="B39" s="246" t="s">
        <v>33</v>
      </c>
      <c r="C39" s="246"/>
      <c r="D39" s="246"/>
      <c r="E39" s="57"/>
      <c r="F39" s="58" t="s">
        <v>28</v>
      </c>
      <c r="G39" s="258" t="s">
        <v>28</v>
      </c>
      <c r="H39" s="258"/>
      <c r="I39" s="258"/>
      <c r="J39" s="258"/>
      <c r="K39" s="29"/>
      <c r="L39" s="29"/>
      <c r="M39" s="256" t="s">
        <v>29</v>
      </c>
      <c r="N39" s="256"/>
      <c r="O39" s="256"/>
      <c r="P39" s="29"/>
      <c r="R39" s="248" t="s">
        <v>30</v>
      </c>
      <c r="S39" s="248"/>
      <c r="T39" s="248"/>
    </row>
    <row r="40" spans="1:20" ht="13.5" customHeight="1">
      <c r="A40" s="32"/>
      <c r="B40" s="246"/>
      <c r="C40" s="246"/>
      <c r="D40" s="246"/>
      <c r="E40" s="57"/>
      <c r="F40" s="57"/>
      <c r="G40" s="246"/>
      <c r="H40" s="246"/>
      <c r="I40" s="246"/>
      <c r="J40" s="246"/>
      <c r="K40" s="31"/>
      <c r="L40" s="31"/>
      <c r="M40" s="248"/>
      <c r="N40" s="248"/>
      <c r="O40" s="248"/>
      <c r="P40" s="31"/>
      <c r="R40" s="248"/>
      <c r="S40" s="248"/>
      <c r="T40" s="248"/>
    </row>
    <row r="41" spans="1:20" ht="13.5" customHeight="1">
      <c r="A41" s="32"/>
      <c r="B41" s="246"/>
      <c r="C41" s="246"/>
      <c r="D41" s="246"/>
      <c r="E41" s="57"/>
      <c r="F41" s="57"/>
      <c r="G41" s="246"/>
      <c r="H41" s="246"/>
      <c r="I41" s="246"/>
      <c r="J41" s="246"/>
      <c r="K41" s="31"/>
      <c r="L41" s="31"/>
      <c r="M41" s="248"/>
      <c r="N41" s="248"/>
      <c r="O41" s="248"/>
      <c r="P41" s="31"/>
      <c r="R41" s="248"/>
      <c r="S41" s="248"/>
      <c r="T41" s="248"/>
    </row>
    <row r="42" spans="1:20" ht="13.5" customHeight="1">
      <c r="A42" s="32"/>
      <c r="B42" s="246"/>
      <c r="C42" s="246"/>
      <c r="D42" s="246"/>
      <c r="E42" s="57"/>
      <c r="F42" s="57"/>
      <c r="G42" s="246"/>
      <c r="H42" s="246"/>
      <c r="I42" s="246"/>
      <c r="J42" s="246"/>
      <c r="K42" s="31"/>
      <c r="L42" s="31"/>
      <c r="M42" s="248"/>
      <c r="N42" s="248"/>
      <c r="O42" s="248"/>
      <c r="P42" s="31"/>
      <c r="R42" s="248"/>
      <c r="S42" s="248"/>
      <c r="T42" s="248"/>
    </row>
  </sheetData>
  <mergeCells count="10">
    <mergeCell ref="F1:O4"/>
    <mergeCell ref="B5:T5"/>
    <mergeCell ref="R39:T42"/>
    <mergeCell ref="M39:O42"/>
    <mergeCell ref="G39:J42"/>
    <mergeCell ref="B39:D42"/>
    <mergeCell ref="C6:T6"/>
    <mergeCell ref="B1:D4"/>
    <mergeCell ref="B6:B7"/>
    <mergeCell ref="S4:T4"/>
  </mergeCells>
  <pageMargins left="0.19685039370078741" right="0.19685039370078741" top="0.19685039370078741" bottom="0.19685039370078741" header="0.19685039370078741" footer="0.19685039370078741"/>
  <pageSetup paperSize="9" scale="8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F2F9-6A3C-4FB6-BB22-A34B0DCC21D1}">
  <dimension ref="A1:S39"/>
  <sheetViews>
    <sheetView workbookViewId="0">
      <selection activeCell="A13" sqref="A13:XFD18"/>
    </sheetView>
  </sheetViews>
  <sheetFormatPr defaultColWidth="9" defaultRowHeight="11.25"/>
  <cols>
    <col min="1" max="1" width="5.125" style="10" bestFit="1" customWidth="1"/>
    <col min="2" max="16" width="7.25" style="10" bestFit="1" customWidth="1"/>
    <col min="17" max="16384" width="9" style="10"/>
  </cols>
  <sheetData>
    <row r="1" spans="1:19">
      <c r="A1" s="232" t="s">
        <v>3</v>
      </c>
      <c r="B1" s="232">
        <v>150</v>
      </c>
      <c r="C1" s="232">
        <v>200</v>
      </c>
      <c r="D1" s="232">
        <v>250</v>
      </c>
      <c r="E1" s="232">
        <v>300</v>
      </c>
      <c r="F1" s="232">
        <v>350</v>
      </c>
      <c r="G1" s="232">
        <v>400</v>
      </c>
      <c r="H1" s="232">
        <v>450</v>
      </c>
      <c r="I1" s="232">
        <v>500</v>
      </c>
      <c r="J1" s="232">
        <v>550</v>
      </c>
      <c r="K1" s="232">
        <v>600</v>
      </c>
      <c r="L1" s="232">
        <v>650</v>
      </c>
      <c r="M1" s="232">
        <v>700</v>
      </c>
      <c r="N1" s="232">
        <v>750</v>
      </c>
      <c r="O1" s="232">
        <v>800</v>
      </c>
      <c r="P1" s="232">
        <v>850</v>
      </c>
      <c r="Q1" s="232">
        <v>900</v>
      </c>
      <c r="R1" s="232">
        <v>950</v>
      </c>
      <c r="S1" s="232">
        <v>1000</v>
      </c>
    </row>
    <row r="2" spans="1:19">
      <c r="A2" s="232">
        <v>300</v>
      </c>
      <c r="B2" s="156">
        <f>SUM(('1600 STANDARD'!C8)+100)*1.3*4.2</f>
        <v>17084.34</v>
      </c>
      <c r="C2" s="156">
        <f>SUM(('1600 STANDARD'!D8)+100)*1.3*4.2</f>
        <v>18965.310000000001</v>
      </c>
      <c r="D2" s="156">
        <f>SUM(('1600 STANDARD'!E8)+100)*1.3*4.2</f>
        <v>20704.320000000003</v>
      </c>
      <c r="E2" s="156">
        <f>SUM(('1600 STANDARD'!F8)+100)*1.3*4.2</f>
        <v>22212.645000000004</v>
      </c>
      <c r="F2" s="156">
        <f>SUM(('1600 STANDARD'!G8)+100)*1.3*4.2</f>
        <v>23880.674999999999</v>
      </c>
      <c r="G2" s="156">
        <f>SUM(('1600 STANDARD'!H8)+100)*1.3*4.2</f>
        <v>25761.645000000004</v>
      </c>
      <c r="H2" s="156">
        <f>SUM(('1600 STANDARD'!I8)+100)*1.3*4.2</f>
        <v>27784.575000000001</v>
      </c>
      <c r="I2" s="156">
        <f>SUM(('1600 STANDARD'!J8)+100)*1.3*4.2</f>
        <v>29079.960000000003</v>
      </c>
      <c r="J2" s="156">
        <f>SUM(('1600 STANDARD'!K8)+100)*1.3*4.2</f>
        <v>30606.030000000002</v>
      </c>
      <c r="K2" s="156">
        <f>SUM(('1600 STANDARD'!L8)+100)*1.3*4.2</f>
        <v>32575.725000000002</v>
      </c>
      <c r="L2" s="156">
        <f>SUM(('1600 STANDARD'!M8)+100)*1.3*4.2</f>
        <v>34190.520000000004</v>
      </c>
      <c r="M2" s="156">
        <f>SUM(('1600 STANDARD'!N8)+100)*1.3*4.2</f>
        <v>36355.410000000003</v>
      </c>
      <c r="N2" s="156">
        <f>SUM(('1600 STANDARD'!O8)+100)*1.3*4.2</f>
        <v>37881.480000000003</v>
      </c>
      <c r="O2" s="156">
        <f>SUM(('1600 STANDARD'!P8)+100)*1.3*4.2</f>
        <v>39815.685000000005</v>
      </c>
      <c r="P2" s="156">
        <f>SUM(('1600 STANDARD'!Q8)+100)*1.3*4.2</f>
        <v>42495.18</v>
      </c>
      <c r="Q2" s="156">
        <f>SUM(('1600 STANDARD'!R8)+100)*1.4*4.2</f>
        <v>47426.61</v>
      </c>
      <c r="R2" s="156">
        <f>SUM(('1600 STANDARD'!S8)+100)*1.4*4.2</f>
        <v>49108.29</v>
      </c>
      <c r="S2" s="156">
        <f>SUM(('1600 STANDARD'!T8)+100)*1.4*4.2</f>
        <v>51153.06</v>
      </c>
    </row>
    <row r="3" spans="1:19">
      <c r="A3" s="232">
        <v>350</v>
      </c>
      <c r="B3" s="156">
        <f>SUM(('1600 STANDARD'!C9)+100)*1.3*4.2</f>
        <v>18078.060000000001</v>
      </c>
      <c r="C3" s="156">
        <f>SUM(('1600 STANDARD'!D9)+100)*1.3*4.2</f>
        <v>20118.735000000001</v>
      </c>
      <c r="D3" s="156">
        <f>SUM(('1600 STANDARD'!E9)+100)*1.3*4.2</f>
        <v>21999.705000000002</v>
      </c>
      <c r="E3" s="156">
        <f>SUM(('1600 STANDARD'!F9)+100)*1.3*4.2</f>
        <v>23632.245000000003</v>
      </c>
      <c r="F3" s="156">
        <f>SUM(('1600 STANDARD'!G9)+100)*1.3*4.2</f>
        <v>25442.235000000001</v>
      </c>
      <c r="G3" s="156">
        <f>SUM(('1600 STANDARD'!H9)+100)*1.3*4.2</f>
        <v>27234.480000000003</v>
      </c>
      <c r="H3" s="156">
        <f>SUM(('1600 STANDARD'!I9)+100)*1.3*4.2</f>
        <v>29470.350000000002</v>
      </c>
      <c r="I3" s="156">
        <f>SUM(('1600 STANDARD'!J9)+100)*1.3*4.2</f>
        <v>31102.89</v>
      </c>
      <c r="J3" s="156">
        <f>SUM(('1600 STANDARD'!K9)+100)*1.3*4.2</f>
        <v>32735.430000000004</v>
      </c>
      <c r="K3" s="156">
        <f>SUM(('1600 STANDARD'!L9)+100)*1.3*4.2</f>
        <v>34918.065000000002</v>
      </c>
      <c r="L3" s="156">
        <f>SUM(('1600 STANDARD'!M9)+100)*1.3*4.2</f>
        <v>36639.33</v>
      </c>
      <c r="M3" s="156">
        <f>SUM(('1600 STANDARD'!N9)+100)*1.3*4.2</f>
        <v>38892.945</v>
      </c>
      <c r="N3" s="156">
        <f>SUM(('1600 STANDARD'!O9)+100)*1.3*4.2</f>
        <v>41412.735000000008</v>
      </c>
      <c r="O3" s="156">
        <f>SUM(('1600 STANDARD'!P9)+100)*1.3*4.2</f>
        <v>43488.9</v>
      </c>
      <c r="P3" s="156">
        <f>SUM(('1600 STANDARD'!Q9)+100)*1.3*4.2</f>
        <v>45458.595000000001</v>
      </c>
      <c r="Q3" s="156">
        <f>SUM(('1600 STANDARD'!R9)+100)*1.4*4.2</f>
        <v>51325.05</v>
      </c>
      <c r="R3" s="156">
        <f>SUM(('1600 STANDARD'!S9)+100)*1.4*4.2</f>
        <v>52548.09</v>
      </c>
      <c r="S3" s="156">
        <f>SUM(('1600 STANDARD'!T9)+100)*1.4*4.2</f>
        <v>54783.96</v>
      </c>
    </row>
    <row r="4" spans="1:19">
      <c r="A4" s="232">
        <v>400</v>
      </c>
      <c r="B4" s="156">
        <f>SUM(('1600 STANDARD'!C10)+100)*1.3*4.2</f>
        <v>18929.820000000003</v>
      </c>
      <c r="C4" s="156">
        <f>SUM(('1600 STANDARD'!D10)+100)*1.3*4.2</f>
        <v>21130.2</v>
      </c>
      <c r="D4" s="156">
        <f>SUM(('1600 STANDARD'!E10)+100)*1.3*4.2</f>
        <v>23099.895000000004</v>
      </c>
      <c r="E4" s="156">
        <f>SUM(('1600 STANDARD'!F10)+100)*1.3*4.2</f>
        <v>24838.905000000002</v>
      </c>
      <c r="F4" s="156">
        <f>SUM(('1600 STANDARD'!G10)+100)*1.3*4.2</f>
        <v>26506.935000000001</v>
      </c>
      <c r="G4" s="156">
        <f>SUM(('1600 STANDARD'!H10)+100)*1.3*4.2</f>
        <v>28689.570000000003</v>
      </c>
      <c r="H4" s="156">
        <f>SUM(('1600 STANDARD'!I10)+100)*1.3*4.2</f>
        <v>36550.605000000003</v>
      </c>
      <c r="I4" s="156">
        <f>SUM(('1600 STANDARD'!J10)+100)*1.3*4.2</f>
        <v>38733.240000000005</v>
      </c>
      <c r="J4" s="156">
        <f>SUM(('1600 STANDARD'!K10)+100)*1.3*4.2</f>
        <v>40933.620000000003</v>
      </c>
      <c r="K4" s="156">
        <f>SUM(('1600 STANDARD'!L10)+100)*1.3*4.2</f>
        <v>43737.33</v>
      </c>
      <c r="L4" s="156">
        <f>SUM(('1600 STANDARD'!M10)+100)*1.3*4.2</f>
        <v>46895.94</v>
      </c>
      <c r="M4" s="156">
        <f>SUM(('1600 STANDARD'!N10)+100)*1.3*4.2</f>
        <v>49983.570000000007</v>
      </c>
      <c r="N4" s="156">
        <f>SUM(('1600 STANDARD'!O10)+100)*1.3*4.2</f>
        <v>52219.44</v>
      </c>
      <c r="O4" s="156">
        <f>SUM(('1600 STANDARD'!P10)+100)*1.3*4.2</f>
        <v>54952.170000000006</v>
      </c>
      <c r="P4" s="156">
        <f>SUM(('1600 STANDARD'!Q10)+100)*1.3*4.2</f>
        <v>57525.195000000007</v>
      </c>
      <c r="Q4" s="156">
        <f>SUM(('1600 STANDARD'!R10)+100)*1.4*4.2</f>
        <v>64338.96</v>
      </c>
      <c r="R4" s="156">
        <f>SUM(('1600 STANDARD'!S10)+100)*1.4*4.2</f>
        <v>66727.710000000006</v>
      </c>
      <c r="S4" s="156">
        <f>SUM(('1600 STANDARD'!T10)+100)*1.4*4.2</f>
        <v>69632.429999999993</v>
      </c>
    </row>
    <row r="5" spans="1:19">
      <c r="A5" s="232">
        <v>450</v>
      </c>
      <c r="B5" s="156">
        <f>SUM(('1600 STANDARD'!C11)+100)*1.3*4.2</f>
        <v>23987.145000000004</v>
      </c>
      <c r="C5" s="156">
        <f>SUM(('1600 STANDARD'!D11)+100)*1.3*4.2</f>
        <v>26790.855000000003</v>
      </c>
      <c r="D5" s="156">
        <f>SUM(('1600 STANDARD'!E11)+100)*1.3*4.2</f>
        <v>29417.115000000002</v>
      </c>
      <c r="E5" s="156">
        <f>SUM(('1600 STANDARD'!F11)+100)*1.3*4.2</f>
        <v>31688.475000000002</v>
      </c>
      <c r="F5" s="156">
        <f>SUM(('1600 STANDARD'!G11)+100)*1.3*4.2</f>
        <v>33977.58</v>
      </c>
      <c r="G5" s="156">
        <f>SUM(('1600 STANDARD'!H11)+100)*1.3*4.2</f>
        <v>36763.545000000006</v>
      </c>
      <c r="H5" s="156">
        <f>SUM(('1600 STANDARD'!I11)+100)*1.3*4.2</f>
        <v>39868.920000000006</v>
      </c>
      <c r="I5" s="156">
        <f>SUM(('1600 STANDARD'!J11)+100)*1.3*4.2</f>
        <v>42140.28</v>
      </c>
      <c r="J5" s="156">
        <f>SUM(('1600 STANDARD'!K11)+100)*1.3*4.2</f>
        <v>45316.635000000009</v>
      </c>
      <c r="K5" s="156">
        <f>SUM(('1600 STANDARD'!L11)+100)*1.3*4.2</f>
        <v>48297.795000000006</v>
      </c>
      <c r="L5" s="156">
        <f>SUM(('1600 STANDARD'!M11)+100)*1.3*4.2</f>
        <v>50728.860000000008</v>
      </c>
      <c r="M5" s="156">
        <f>SUM(('1600 STANDARD'!N11)+100)*1.3*4.2</f>
        <v>53940.705000000002</v>
      </c>
      <c r="N5" s="156">
        <f>SUM(('1600 STANDARD'!O11)+100)*1.3*4.2</f>
        <v>56300.790000000008</v>
      </c>
      <c r="O5" s="156">
        <f>SUM(('1600 STANDARD'!P11)+100)*1.3*4.2</f>
        <v>59157.735000000008</v>
      </c>
      <c r="P5" s="156">
        <f>SUM(('1600 STANDARD'!Q11)+100)*1.3*4.2</f>
        <v>61890.465000000004</v>
      </c>
      <c r="Q5" s="156">
        <f>SUM(('1600 STANDARD'!R11)+100)*1.4*4.2</f>
        <v>69154.679999999993</v>
      </c>
      <c r="R5" s="156">
        <f>SUM(('1600 STANDARD'!S11)+100)*1.4*4.2</f>
        <v>71696.31</v>
      </c>
      <c r="S5" s="156">
        <f>SUM(('1600 STANDARD'!T11)+100)*1.4*4.2</f>
        <v>74773.02</v>
      </c>
    </row>
    <row r="6" spans="1:19">
      <c r="A6" s="232">
        <v>500</v>
      </c>
      <c r="B6" s="156">
        <f>SUM(('1600 STANDARD'!C12)+100)*1.3*4.2</f>
        <v>24838.905000000002</v>
      </c>
      <c r="C6" s="156">
        <f>SUM(('1600 STANDARD'!D12)+100)*1.3*4.2</f>
        <v>27784.575000000001</v>
      </c>
      <c r="D6" s="156">
        <f>SUM(('1600 STANDARD'!E12)+100)*1.3*4.2</f>
        <v>30517.305000000004</v>
      </c>
      <c r="E6" s="156">
        <f>SUM(('1600 STANDARD'!F12)+100)*1.3*4.2</f>
        <v>32664.45</v>
      </c>
      <c r="F6" s="156">
        <f>SUM(('1600 STANDARD'!G12)+100)*1.3*4.2</f>
        <v>35272.965000000004</v>
      </c>
      <c r="G6" s="156">
        <f>SUM(('1600 STANDARD'!H12)+100)*1.3*4.2</f>
        <v>38218.635000000009</v>
      </c>
      <c r="H6" s="156">
        <f>SUM(('1600 STANDARD'!I12)+100)*1.3*4.2</f>
        <v>41465.97</v>
      </c>
      <c r="I6" s="156">
        <f>SUM(('1600 STANDARD'!J12)+100)*1.3*4.2</f>
        <v>44731.05</v>
      </c>
      <c r="J6" s="156">
        <f>SUM(('1600 STANDARD'!K12)+100)*1.3*4.2</f>
        <v>47126.625</v>
      </c>
      <c r="K6" s="156">
        <f>SUM(('1600 STANDARD'!L12)+100)*1.3*4.2</f>
        <v>50249.745000000003</v>
      </c>
      <c r="L6" s="156">
        <f>SUM(('1600 STANDARD'!M12)+100)*1.3*4.2</f>
        <v>52769.535000000003</v>
      </c>
      <c r="M6" s="156">
        <f>SUM(('1600 STANDARD'!N12)+100)*1.3*4.2</f>
        <v>56123.340000000004</v>
      </c>
      <c r="N6" s="156">
        <f>SUM(('1600 STANDARD'!O12)+100)*1.3*4.2</f>
        <v>58554.404999999999</v>
      </c>
      <c r="O6" s="156">
        <f>SUM(('1600 STANDARD'!P12)+100)*1.3*4.2</f>
        <v>61553.310000000005</v>
      </c>
      <c r="P6" s="156">
        <f>SUM(('1600 STANDARD'!Q12)+100)*1.3*4.2</f>
        <v>64392.510000000009</v>
      </c>
      <c r="Q6" s="156">
        <f>SUM(('1600 STANDARD'!R12)+100)*1.4*4.2</f>
        <v>71982.960000000006</v>
      </c>
      <c r="R6" s="156">
        <f>SUM(('1600 STANDARD'!S12)+100)*1.4*4.2</f>
        <v>74620.139999999985</v>
      </c>
      <c r="S6" s="156">
        <f>SUM(('1600 STANDARD'!T12)+100)*1.4*4.2</f>
        <v>77849.73</v>
      </c>
    </row>
    <row r="7" spans="1:19">
      <c r="A7" s="232">
        <v>550</v>
      </c>
      <c r="B7" s="156">
        <f>SUM(('1600 STANDARD'!C13)+100)*1.3*4.2</f>
        <v>25850.370000000003</v>
      </c>
      <c r="C7" s="156">
        <f>SUM(('1600 STANDARD'!D13)+100)*1.3*4.2</f>
        <v>28973.49</v>
      </c>
      <c r="D7" s="156">
        <f>SUM(('1600 STANDARD'!E13)+100)*1.3*4.2</f>
        <v>31599.75</v>
      </c>
      <c r="E7" s="156">
        <f>SUM(('1600 STANDARD'!F13)+100)*1.3*4.2</f>
        <v>34084.050000000003</v>
      </c>
      <c r="F7" s="156">
        <f>SUM(('1600 STANDARD'!G13)+100)*1.3*4.2</f>
        <v>36834.525000000001</v>
      </c>
      <c r="G7" s="156">
        <f>SUM(('1600 STANDARD'!H13)+100)*1.3*4.2</f>
        <v>39975.390000000007</v>
      </c>
      <c r="H7" s="156">
        <f>SUM(('1600 STANDARD'!I13)+100)*1.3*4.2</f>
        <v>44269.68</v>
      </c>
      <c r="I7" s="156">
        <f>SUM(('1600 STANDARD'!J13)+100)*1.3*4.2</f>
        <v>46753.98</v>
      </c>
      <c r="J7" s="156">
        <f>SUM(('1600 STANDARD'!K13)+100)*1.3*4.2</f>
        <v>49238.28</v>
      </c>
      <c r="K7" s="156">
        <f>SUM(('1600 STANDARD'!L13)+100)*1.3*4.2</f>
        <v>52592.085000000006</v>
      </c>
      <c r="L7" s="156">
        <f>SUM(('1600 STANDARD'!M13)+100)*1.3*4.2</f>
        <v>55200.600000000006</v>
      </c>
      <c r="M7" s="156">
        <f>SUM(('1600 STANDARD'!N13)+100)*1.3*4.2</f>
        <v>58678.62</v>
      </c>
      <c r="N7" s="156">
        <f>SUM(('1600 STANDARD'!O13)+100)*1.3*4.2</f>
        <v>61216.154999999999</v>
      </c>
      <c r="O7" s="156">
        <f>SUM(('1600 STANDARD'!P13)+100)*1.3*4.2</f>
        <v>64392.510000000009</v>
      </c>
      <c r="P7" s="156">
        <f>SUM(('1600 STANDARD'!Q13)+100)*1.3*4.2</f>
        <v>67391.415000000008</v>
      </c>
      <c r="Q7" s="156">
        <f>SUM(('1600 STANDARD'!R13)+100)*1.4*4.2</f>
        <v>75308.100000000006</v>
      </c>
      <c r="R7" s="156">
        <f>SUM(('1600 STANDARD'!S13)+100)*1.4*4.2</f>
        <v>78040.829999999987</v>
      </c>
      <c r="S7" s="156">
        <f>SUM(('1600 STANDARD'!T13)+100)*1.4*4.2</f>
        <v>81480.62999999999</v>
      </c>
    </row>
    <row r="8" spans="1:19">
      <c r="A8" s="232">
        <v>600</v>
      </c>
      <c r="B8" s="156">
        <f>SUM(('1600 STANDARD'!C14)+100)*1.3*4.2</f>
        <v>26666.639999999999</v>
      </c>
      <c r="C8" s="156">
        <f>SUM(('1600 STANDARD'!D14)+100)*1.3*4.2</f>
        <v>29984.955000000002</v>
      </c>
      <c r="D8" s="156">
        <f>SUM(('1600 STANDARD'!E14)+100)*1.3*4.2</f>
        <v>32682.195000000003</v>
      </c>
      <c r="E8" s="156">
        <f>SUM(('1600 STANDARD'!F14)+100)*1.3*4.2</f>
        <v>35255.22</v>
      </c>
      <c r="F8" s="156">
        <f>SUM(('1600 STANDARD'!G14)+100)*1.3*4.2</f>
        <v>38147.654999999999</v>
      </c>
      <c r="G8" s="156">
        <f>SUM(('1600 STANDARD'!H14)+100)*1.3*4.2</f>
        <v>41430.480000000003</v>
      </c>
      <c r="H8" s="156">
        <f>SUM(('1600 STANDARD'!I14)+100)*1.3*4.2</f>
        <v>45866.73</v>
      </c>
      <c r="I8" s="156">
        <f>SUM(('1600 STANDARD'!J14)+100)*1.3*4.2</f>
        <v>48439.754999999997</v>
      </c>
      <c r="J8" s="156">
        <f>SUM(('1600 STANDARD'!K14)+100)*1.3*4.2</f>
        <v>51048.270000000004</v>
      </c>
      <c r="K8" s="156">
        <f>SUM(('1600 STANDARD'!L14)+100)*1.3*4.2</f>
        <v>54544.035000000003</v>
      </c>
      <c r="L8" s="156">
        <f>SUM(('1600 STANDARD'!M14)+100)*1.3*4.2</f>
        <v>57241.275000000001</v>
      </c>
      <c r="M8" s="156">
        <f>SUM(('1600 STANDARD'!N14)+100)*1.3*4.2</f>
        <v>60843.510000000009</v>
      </c>
      <c r="N8" s="156">
        <f>SUM(('1600 STANDARD'!O14)+100)*1.3*4.2</f>
        <v>63469.770000000004</v>
      </c>
      <c r="O8" s="156">
        <f>SUM(('1600 STANDARD'!P14)+100)*1.3*4.2</f>
        <v>66805.83</v>
      </c>
      <c r="P8" s="156">
        <f>SUM(('1600 STANDARD'!Q14)+100)*1.3*4.2</f>
        <v>69928.95</v>
      </c>
      <c r="Q8" s="156">
        <f>SUM(('1600 STANDARD'!R14)+100)*1.4*4.2</f>
        <v>78136.37999999999</v>
      </c>
      <c r="R8" s="156">
        <f>SUM(('1600 STANDARD'!S14)+100)*1.4*4.2</f>
        <v>80964.66</v>
      </c>
      <c r="S8" s="156">
        <f>SUM(('1600 STANDARD'!T14)+100)*1.4*4.2</f>
        <v>85035.09</v>
      </c>
    </row>
    <row r="9" spans="1:19">
      <c r="A9" s="232">
        <v>650</v>
      </c>
      <c r="B9" s="156">
        <f>SUM(('1600 STANDARD'!C15)+100)*1.3*4.2</f>
        <v>27678.105000000003</v>
      </c>
      <c r="C9" s="156">
        <f>SUM(('1600 STANDARD'!D15)+100)*1.3*4.2</f>
        <v>31138.380000000005</v>
      </c>
      <c r="D9" s="156">
        <f>SUM(('1600 STANDARD'!E15)+100)*1.3*4.2</f>
        <v>33995.325000000004</v>
      </c>
      <c r="E9" s="156">
        <f>SUM(('1600 STANDARD'!F15)+100)*1.3*4.2</f>
        <v>36692.565000000002</v>
      </c>
      <c r="F9" s="156">
        <f>SUM(('1600 STANDARD'!G15)+100)*1.3*4.2</f>
        <v>39709.215000000004</v>
      </c>
      <c r="G9" s="156">
        <f>SUM(('1600 STANDARD'!H15)+100)*1.3*4.2</f>
        <v>44003.504999999997</v>
      </c>
      <c r="H9" s="156">
        <f>SUM(('1600 STANDARD'!I15)+100)*1.3*4.2</f>
        <v>47800.935000000005</v>
      </c>
      <c r="I9" s="156">
        <f>SUM(('1600 STANDARD'!J15)+100)*1.3*4.2</f>
        <v>50462.685000000005</v>
      </c>
      <c r="J9" s="156">
        <f>SUM(('1600 STANDARD'!K15)+100)*1.3*4.2</f>
        <v>53159.925000000003</v>
      </c>
      <c r="K9" s="156">
        <f>SUM(('1600 STANDARD'!L15)+100)*1.3*4.2</f>
        <v>56833.140000000007</v>
      </c>
      <c r="L9" s="156">
        <f>SUM(('1600 STANDARD'!M15)+100)*1.3*4.2</f>
        <v>59672.340000000004</v>
      </c>
      <c r="M9" s="156">
        <f>SUM(('1600 STANDARD'!N15)+100)*1.3*4.2</f>
        <v>63416.535000000011</v>
      </c>
      <c r="N9" s="156">
        <f>SUM(('1600 STANDARD'!O15)+100)*1.3*4.2</f>
        <v>66131.520000000004</v>
      </c>
      <c r="O9" s="156">
        <f>SUM(('1600 STANDARD'!P15)+100)*1.3*4.2</f>
        <v>69645.030000000013</v>
      </c>
      <c r="P9" s="156">
        <f>SUM(('1600 STANDARD'!Q15)+100)*1.3*4.2</f>
        <v>72910.11</v>
      </c>
      <c r="Q9" s="156">
        <f>SUM(('1600 STANDARD'!R15)+100)*1.4*4.2</f>
        <v>81480.62999999999</v>
      </c>
      <c r="R9" s="156">
        <f>SUM(('1600 STANDARD'!S15)+100)*1.4*4.2</f>
        <v>84863.1</v>
      </c>
      <c r="S9" s="156">
        <f>SUM(('1600 STANDARD'!T15)+100)*1.4*4.2</f>
        <v>88665.989999999991</v>
      </c>
    </row>
    <row r="10" spans="1:19">
      <c r="A10" s="232">
        <v>700</v>
      </c>
      <c r="B10" s="156">
        <f>SUM(('1600 STANDARD'!C16)+100)*1.3*4.2</f>
        <v>28529.865000000002</v>
      </c>
      <c r="C10" s="156">
        <f>SUM(('1600 STANDARD'!D16)+100)*1.3*4.2</f>
        <v>31901.415000000001</v>
      </c>
      <c r="D10" s="156">
        <f>SUM(('1600 STANDARD'!E16)+100)*1.3*4.2</f>
        <v>35113.260000000009</v>
      </c>
      <c r="E10" s="156">
        <f>SUM(('1600 STANDARD'!F16)+100)*1.3*4.2</f>
        <v>37899.224999999999</v>
      </c>
      <c r="F10" s="156">
        <f>SUM(('1600 STANDARD'!G16)+100)*1.3*4.2</f>
        <v>40986.855000000003</v>
      </c>
      <c r="G10" s="156">
        <f>SUM(('1600 STANDARD'!H16)+100)*1.3*4.2</f>
        <v>45565.065000000002</v>
      </c>
      <c r="H10" s="156">
        <f>SUM(('1600 STANDARD'!I16)+100)*1.3*4.2</f>
        <v>49397.985000000008</v>
      </c>
      <c r="I10" s="156">
        <f>SUM(('1600 STANDARD'!J16)+100)*1.3*4.2</f>
        <v>52183.950000000004</v>
      </c>
      <c r="J10" s="156">
        <f>SUM(('1600 STANDARD'!K16)+100)*1.3*4.2</f>
        <v>54952.170000000006</v>
      </c>
      <c r="K10" s="156">
        <f>SUM(('1600 STANDARD'!L16)+100)*1.3*4.2</f>
        <v>58820.58</v>
      </c>
      <c r="L10" s="156">
        <f>SUM(('1600 STANDARD'!M16)+100)*1.3*4.2</f>
        <v>61766.25</v>
      </c>
      <c r="M10" s="156">
        <f>SUM(('1600 STANDARD'!N16)+100)*1.3*4.2</f>
        <v>65545.935000000012</v>
      </c>
      <c r="N10" s="156">
        <f>SUM(('1600 STANDARD'!O16)+100)*1.3*4.2</f>
        <v>68385.135000000009</v>
      </c>
      <c r="O10" s="156">
        <f>SUM(('1600 STANDARD'!P16)+100)*1.3*4.2</f>
        <v>72058.350000000006</v>
      </c>
      <c r="P10" s="156">
        <f>SUM(('1600 STANDARD'!Q16)+100)*1.3*4.2</f>
        <v>75873.525000000009</v>
      </c>
      <c r="Q10" s="156">
        <f>SUM(('1600 STANDARD'!R16)+100)*1.4*4.2</f>
        <v>84767.55</v>
      </c>
      <c r="R10" s="156">
        <f>SUM(('1600 STANDARD'!S16)+100)*1.4*4.2</f>
        <v>87825.150000000009</v>
      </c>
      <c r="S10" s="156">
        <f>SUM(('1600 STANDARD'!T16)+100)*1.4*4.2</f>
        <v>91742.7</v>
      </c>
    </row>
    <row r="11" spans="1:19">
      <c r="A11" s="232">
        <v>750</v>
      </c>
      <c r="B11" s="156">
        <f>SUM(('1600 STANDARD'!C17)+100)*1.3*4.2</f>
        <v>29541.33</v>
      </c>
      <c r="C11" s="156">
        <f>SUM(('1600 STANDARD'!D17)+100)*1.3*4.2</f>
        <v>33054.840000000004</v>
      </c>
      <c r="D11" s="156">
        <f>SUM(('1600 STANDARD'!E17)+100)*1.3*4.2</f>
        <v>36408.645000000004</v>
      </c>
      <c r="E11" s="156">
        <f>SUM(('1600 STANDARD'!F17)+100)*1.3*4.2</f>
        <v>39283.335000000006</v>
      </c>
      <c r="F11" s="156">
        <f>SUM(('1600 STANDARD'!G17)+100)*1.3*4.2</f>
        <v>43400.175000000003</v>
      </c>
      <c r="G11" s="156">
        <f>SUM(('1600 STANDARD'!H17)+100)*1.3*4.2</f>
        <v>47162.115000000005</v>
      </c>
      <c r="H11" s="156">
        <f>SUM(('1600 STANDARD'!I17)+100)*1.3*4.2</f>
        <v>51332.19</v>
      </c>
      <c r="I11" s="156">
        <f>SUM(('1600 STANDARD'!J17)+100)*1.3*4.2</f>
        <v>36444.135000000009</v>
      </c>
      <c r="J11" s="156">
        <f>SUM(('1600 STANDARD'!K17)+100)*1.3*4.2</f>
        <v>57081.570000000007</v>
      </c>
      <c r="K11" s="156">
        <f>SUM(('1600 STANDARD'!L17)+100)*1.3*4.2</f>
        <v>61127.43</v>
      </c>
      <c r="L11" s="156">
        <f>SUM(('1600 STANDARD'!M17)+100)*1.3*4.2</f>
        <v>64161.825000000004</v>
      </c>
      <c r="M11" s="156">
        <f>SUM(('1600 STANDARD'!N17)+100)*1.3*4.2</f>
        <v>68118.960000000006</v>
      </c>
      <c r="N11" s="156">
        <f>SUM(('1600 STANDARD'!O17)+100)*1.3*4.2</f>
        <v>79174.095000000016</v>
      </c>
      <c r="O11" s="156">
        <f>SUM(('1600 STANDARD'!P17)+100)*1.3*4.2</f>
        <v>83912.01</v>
      </c>
      <c r="P11" s="156">
        <f>SUM(('1600 STANDARD'!Q17)+100)*1.3*4.2</f>
        <v>87975.615000000005</v>
      </c>
      <c r="Q11" s="156">
        <f>SUM(('1600 STANDARD'!R17)+100)*1.4*4.2</f>
        <v>98412.09</v>
      </c>
      <c r="R11" s="156"/>
      <c r="S11" s="156"/>
    </row>
    <row r="12" spans="1:19">
      <c r="A12" s="232">
        <v>800</v>
      </c>
      <c r="B12" s="156">
        <f>SUM(('1600 STANDARD'!C18)+100)*1.3*4.2</f>
        <v>30393.09</v>
      </c>
      <c r="C12" s="156">
        <f>SUM(('1600 STANDARD'!D18)+100)*1.3*4.2</f>
        <v>34048.560000000005</v>
      </c>
      <c r="D12" s="156">
        <f>SUM(('1600 STANDARD'!E18)+100)*1.3*4.2</f>
        <v>37508.835000000006</v>
      </c>
      <c r="E12" s="156">
        <f>SUM(('1600 STANDARD'!F18)+100)*1.3*4.2</f>
        <v>40507.740000000005</v>
      </c>
      <c r="F12" s="156">
        <f>SUM(('1600 STANDARD'!G18)+100)*1.3*4.2</f>
        <v>44713.305</v>
      </c>
      <c r="G12" s="156">
        <f>SUM(('1600 STANDARD'!H18)+100)*1.3*4.2</f>
        <v>53213.16</v>
      </c>
      <c r="H12" s="156">
        <f>SUM(('1600 STANDARD'!I18)+100)*1.3*4.2</f>
        <v>57986.565000000002</v>
      </c>
      <c r="I12" s="156">
        <f>SUM(('1600 STANDARD'!J18)+100)*1.3*4.2</f>
        <v>61411.350000000006</v>
      </c>
      <c r="J12" s="156">
        <f>SUM(('1600 STANDARD'!K18)+100)*1.3*4.2</f>
        <v>64871.625</v>
      </c>
      <c r="K12" s="156">
        <f>SUM(('1600 STANDARD'!L18)+100)*1.3*4.2</f>
        <v>69538.559999999998</v>
      </c>
      <c r="L12" s="156">
        <f>SUM(('1600 STANDARD'!M18)+100)*1.3*4.2</f>
        <v>73176.285000000003</v>
      </c>
      <c r="M12" s="156">
        <f>SUM(('1600 STANDARD'!N18)+100)*1.3*4.2</f>
        <v>77931.945000000007</v>
      </c>
      <c r="N12" s="156">
        <f>SUM(('1600 STANDARD'!O18)+100)*1.3*4.2</f>
        <v>81871.335000000006</v>
      </c>
      <c r="O12" s="156">
        <f>SUM(('1600 STANDARD'!P18)+100)*1.3*4.2</f>
        <v>86343.074999999997</v>
      </c>
      <c r="P12" s="156"/>
      <c r="Q12" s="156"/>
      <c r="R12" s="156"/>
      <c r="S12" s="156"/>
    </row>
    <row r="13" spans="1:19">
      <c r="A13" s="232"/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</row>
    <row r="14" spans="1:19">
      <c r="A14" s="232"/>
      <c r="B14" s="156"/>
      <c r="C14" s="156"/>
      <c r="D14" s="156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</row>
    <row r="15" spans="1:19">
      <c r="A15" s="232"/>
      <c r="B15" s="156"/>
      <c r="C15" s="156"/>
      <c r="D15" s="156"/>
      <c r="E15" s="156"/>
      <c r="F15" s="156"/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</row>
    <row r="16" spans="1:19">
      <c r="A16" s="232"/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</row>
    <row r="17" spans="1:19">
      <c r="A17" s="232"/>
      <c r="B17" s="156"/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</row>
    <row r="18" spans="1:19">
      <c r="A18" s="232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</row>
    <row r="23" spans="1:19">
      <c r="A23" s="208"/>
    </row>
    <row r="24" spans="1:19">
      <c r="A24" s="208"/>
    </row>
    <row r="25" spans="1:19">
      <c r="A25" s="208"/>
    </row>
    <row r="26" spans="1:19">
      <c r="A26" s="208"/>
    </row>
    <row r="27" spans="1:19">
      <c r="A27" s="208"/>
    </row>
    <row r="28" spans="1:19">
      <c r="A28" s="208"/>
    </row>
    <row r="29" spans="1:19">
      <c r="A29" s="208"/>
    </row>
    <row r="30" spans="1:19">
      <c r="A30" s="208"/>
    </row>
    <row r="31" spans="1:19">
      <c r="A31" s="208"/>
    </row>
    <row r="32" spans="1:19">
      <c r="A32" s="208"/>
    </row>
    <row r="33" spans="1:1">
      <c r="A33" s="208"/>
    </row>
    <row r="34" spans="1:1">
      <c r="A34" s="208"/>
    </row>
    <row r="35" spans="1:1">
      <c r="A35" s="208"/>
    </row>
    <row r="36" spans="1:1">
      <c r="A36" s="208"/>
    </row>
    <row r="37" spans="1:1">
      <c r="A37" s="208"/>
    </row>
    <row r="38" spans="1:1">
      <c r="A38" s="208"/>
    </row>
    <row r="39" spans="1:1">
      <c r="A39" s="208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T44"/>
  <sheetViews>
    <sheetView zoomScaleNormal="100" workbookViewId="0">
      <selection activeCell="C9" sqref="C9:T25"/>
    </sheetView>
  </sheetViews>
  <sheetFormatPr defaultRowHeight="14.25"/>
  <cols>
    <col min="1" max="1" width="5.75" customWidth="1"/>
    <col min="2" max="20" width="8.875" customWidth="1"/>
  </cols>
  <sheetData>
    <row r="2" spans="1:20" ht="15" customHeight="1">
      <c r="B2" s="249"/>
      <c r="C2" s="249"/>
      <c r="D2" s="249"/>
      <c r="E2" s="21"/>
      <c r="F2" s="251" t="s">
        <v>59</v>
      </c>
      <c r="G2" s="264"/>
      <c r="H2" s="264"/>
      <c r="I2" s="264"/>
      <c r="J2" s="264"/>
      <c r="K2" s="264"/>
      <c r="L2" s="264"/>
      <c r="M2" s="264"/>
      <c r="N2" s="264"/>
      <c r="O2" s="264"/>
    </row>
    <row r="3" spans="1:20" ht="15" customHeight="1">
      <c r="B3" s="249"/>
      <c r="C3" s="249"/>
      <c r="D3" s="249"/>
      <c r="E3" s="14"/>
      <c r="F3" s="264"/>
      <c r="G3" s="264"/>
      <c r="H3" s="264"/>
      <c r="I3" s="264"/>
      <c r="J3" s="264"/>
      <c r="K3" s="264"/>
      <c r="L3" s="264"/>
      <c r="M3" s="264"/>
      <c r="N3" s="264"/>
      <c r="O3" s="264"/>
    </row>
    <row r="4" spans="1:20" ht="15" customHeight="1">
      <c r="B4" s="249"/>
      <c r="C4" s="249"/>
      <c r="D4" s="249"/>
      <c r="E4" s="14"/>
      <c r="F4" s="264"/>
      <c r="G4" s="264"/>
      <c r="H4" s="264"/>
      <c r="I4" s="264"/>
      <c r="J4" s="264"/>
      <c r="K4" s="264"/>
      <c r="L4" s="264"/>
      <c r="M4" s="264"/>
      <c r="N4" s="264"/>
      <c r="O4" s="264"/>
    </row>
    <row r="5" spans="1:20" ht="15" customHeight="1" thickBot="1">
      <c r="A5" s="20"/>
      <c r="B5" s="250"/>
      <c r="C5" s="250"/>
      <c r="D5" s="250"/>
      <c r="E5" s="22"/>
      <c r="F5" s="265"/>
      <c r="G5" s="265"/>
      <c r="H5" s="265"/>
      <c r="I5" s="265"/>
      <c r="J5" s="265"/>
      <c r="K5" s="265"/>
      <c r="L5" s="265"/>
      <c r="M5" s="265"/>
      <c r="N5" s="265"/>
      <c r="O5" s="265"/>
      <c r="P5" s="20"/>
      <c r="Q5" s="20"/>
      <c r="R5" s="20"/>
      <c r="S5" s="250" t="s">
        <v>1</v>
      </c>
      <c r="T5" s="250"/>
    </row>
    <row r="6" spans="1:20" ht="20.100000000000001" customHeight="1">
      <c r="B6" s="266" t="s">
        <v>60</v>
      </c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266"/>
      <c r="O6" s="266"/>
      <c r="P6" s="266"/>
      <c r="Q6" s="266"/>
      <c r="R6" s="266"/>
      <c r="S6" s="266"/>
      <c r="T6" s="266"/>
    </row>
    <row r="7" spans="1:20" ht="18" customHeight="1">
      <c r="A7" s="15"/>
      <c r="B7" s="255" t="s">
        <v>3</v>
      </c>
      <c r="C7" s="267" t="s">
        <v>61</v>
      </c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9"/>
    </row>
    <row r="8" spans="1:20" ht="18" customHeight="1">
      <c r="A8" s="15"/>
      <c r="B8" s="255"/>
      <c r="C8" s="225">
        <v>150</v>
      </c>
      <c r="D8" s="224">
        <v>200</v>
      </c>
      <c r="E8" s="224">
        <v>250</v>
      </c>
      <c r="F8" s="224">
        <v>300</v>
      </c>
      <c r="G8" s="224">
        <v>350</v>
      </c>
      <c r="H8" s="224">
        <v>400</v>
      </c>
      <c r="I8" s="224">
        <v>450</v>
      </c>
      <c r="J8" s="224">
        <v>500</v>
      </c>
      <c r="K8" s="224">
        <v>550</v>
      </c>
      <c r="L8" s="224">
        <v>600</v>
      </c>
      <c r="M8" s="224">
        <v>650</v>
      </c>
      <c r="N8" s="224">
        <v>700</v>
      </c>
      <c r="O8" s="224">
        <v>750</v>
      </c>
      <c r="P8" s="224">
        <v>800</v>
      </c>
      <c r="Q8" s="224">
        <v>850</v>
      </c>
      <c r="R8" s="224">
        <v>900</v>
      </c>
      <c r="S8" s="224">
        <v>950</v>
      </c>
      <c r="T8" s="224">
        <v>1000</v>
      </c>
    </row>
    <row r="9" spans="1:20" ht="18" customHeight="1">
      <c r="A9" s="15"/>
      <c r="B9" s="224">
        <v>300</v>
      </c>
      <c r="C9" s="132">
        <v>3321.5</v>
      </c>
      <c r="D9" s="132">
        <v>3679</v>
      </c>
      <c r="E9" s="132">
        <v>4010.5</v>
      </c>
      <c r="F9" s="132">
        <v>4296.5</v>
      </c>
      <c r="G9" s="132">
        <v>4615</v>
      </c>
      <c r="H9" s="132">
        <v>4972.5</v>
      </c>
      <c r="I9" s="132">
        <v>5356</v>
      </c>
      <c r="J9" s="132">
        <v>5603</v>
      </c>
      <c r="K9" s="132">
        <v>5895.5</v>
      </c>
      <c r="L9" s="132">
        <v>6269.25</v>
      </c>
      <c r="M9" s="132">
        <v>6574.75</v>
      </c>
      <c r="N9" s="132">
        <v>6984.25</v>
      </c>
      <c r="O9" s="132">
        <v>7276.75</v>
      </c>
      <c r="P9" s="132">
        <v>7640.75</v>
      </c>
      <c r="Q9" s="132">
        <v>8144.5</v>
      </c>
      <c r="R9" s="132">
        <v>8437</v>
      </c>
      <c r="S9" s="132">
        <v>8739.25</v>
      </c>
      <c r="T9" s="132">
        <v>9096.75</v>
      </c>
    </row>
    <row r="10" spans="1:20" ht="18" customHeight="1" thickBot="1">
      <c r="A10" s="15"/>
      <c r="B10" s="224">
        <v>350</v>
      </c>
      <c r="C10" s="132">
        <v>3513.25</v>
      </c>
      <c r="D10" s="132">
        <v>3896.75</v>
      </c>
      <c r="E10" s="132">
        <v>4254.25</v>
      </c>
      <c r="F10" s="132">
        <v>4563</v>
      </c>
      <c r="G10" s="132">
        <v>4907.5</v>
      </c>
      <c r="H10" s="132">
        <v>5248.75</v>
      </c>
      <c r="I10" s="133">
        <v>5671.25</v>
      </c>
      <c r="J10" s="133">
        <v>5980</v>
      </c>
      <c r="K10" s="133">
        <v>6292</v>
      </c>
      <c r="L10" s="133">
        <v>6672.25</v>
      </c>
      <c r="M10" s="133">
        <v>7029.75</v>
      </c>
      <c r="N10" s="133">
        <v>7455.5</v>
      </c>
      <c r="O10" s="133">
        <v>7930</v>
      </c>
      <c r="P10" s="133">
        <v>8323.25</v>
      </c>
      <c r="Q10" s="133">
        <v>8697</v>
      </c>
      <c r="R10" s="133">
        <v>9012.25</v>
      </c>
      <c r="S10" s="133">
        <v>9330.75</v>
      </c>
      <c r="T10" s="133">
        <v>9720.75</v>
      </c>
    </row>
    <row r="11" spans="1:20" ht="18" customHeight="1" thickBot="1">
      <c r="A11" s="15"/>
      <c r="B11" s="224">
        <v>400</v>
      </c>
      <c r="C11" s="133">
        <v>3675.75</v>
      </c>
      <c r="D11" s="133">
        <v>4088.5</v>
      </c>
      <c r="E11" s="133">
        <v>4462.25</v>
      </c>
      <c r="F11" s="133">
        <v>4793.75</v>
      </c>
      <c r="G11" s="133">
        <v>5109</v>
      </c>
      <c r="H11" s="133">
        <v>5521.75</v>
      </c>
      <c r="I11" s="175">
        <v>7137</v>
      </c>
      <c r="J11" s="134">
        <v>7553</v>
      </c>
      <c r="K11" s="134">
        <v>7975.5</v>
      </c>
      <c r="L11" s="134">
        <v>8505.25</v>
      </c>
      <c r="M11" s="134">
        <v>9103.25</v>
      </c>
      <c r="N11" s="134">
        <v>9685</v>
      </c>
      <c r="O11" s="134">
        <v>10110.75</v>
      </c>
      <c r="P11" s="134">
        <v>10630.75</v>
      </c>
      <c r="Q11" s="134">
        <v>11118.25</v>
      </c>
      <c r="R11" s="134">
        <v>11544</v>
      </c>
      <c r="S11" s="134">
        <v>11969.75</v>
      </c>
      <c r="T11" s="134">
        <v>12480</v>
      </c>
    </row>
    <row r="12" spans="1:20" ht="18" customHeight="1">
      <c r="A12" s="15"/>
      <c r="B12" s="224">
        <v>450</v>
      </c>
      <c r="C12" s="134">
        <v>4732</v>
      </c>
      <c r="D12" s="134">
        <v>5265</v>
      </c>
      <c r="E12" s="134">
        <v>5762.25</v>
      </c>
      <c r="F12" s="134">
        <v>6197.75</v>
      </c>
      <c r="G12" s="134">
        <v>6633.25</v>
      </c>
      <c r="H12" s="134">
        <v>7166.25</v>
      </c>
      <c r="I12" s="135">
        <v>7751.25</v>
      </c>
      <c r="J12" s="135">
        <v>8186.75</v>
      </c>
      <c r="K12" s="135">
        <v>8784.75</v>
      </c>
      <c r="L12" s="135">
        <v>9347</v>
      </c>
      <c r="M12" s="135">
        <v>9811.75</v>
      </c>
      <c r="N12" s="135">
        <v>10419.5</v>
      </c>
      <c r="O12" s="135">
        <v>10868</v>
      </c>
      <c r="P12" s="135">
        <v>11407.5</v>
      </c>
      <c r="Q12" s="135">
        <v>11927.5</v>
      </c>
      <c r="R12" s="135">
        <v>12372.75</v>
      </c>
      <c r="S12" s="135">
        <v>12821.25</v>
      </c>
      <c r="T12" s="135">
        <v>13360.75</v>
      </c>
    </row>
    <row r="13" spans="1:20" ht="18" customHeight="1">
      <c r="A13" s="15"/>
      <c r="B13" s="224">
        <v>500</v>
      </c>
      <c r="C13" s="135">
        <v>4897.75</v>
      </c>
      <c r="D13" s="135">
        <v>5453.5</v>
      </c>
      <c r="E13" s="135">
        <v>5970.25</v>
      </c>
      <c r="F13" s="135">
        <v>6383</v>
      </c>
      <c r="G13" s="135">
        <v>6880.25</v>
      </c>
      <c r="H13" s="135">
        <v>7439.25</v>
      </c>
      <c r="I13" s="135">
        <v>8050.25</v>
      </c>
      <c r="J13" s="135">
        <v>8664.5</v>
      </c>
      <c r="K13" s="135">
        <v>9122.75</v>
      </c>
      <c r="L13" s="135">
        <v>9714.25</v>
      </c>
      <c r="M13" s="135">
        <v>10192</v>
      </c>
      <c r="N13" s="135">
        <v>10822.5</v>
      </c>
      <c r="O13" s="135">
        <v>11287.25</v>
      </c>
      <c r="P13" s="135">
        <v>11852.75</v>
      </c>
      <c r="Q13" s="135">
        <v>12395.5</v>
      </c>
      <c r="R13" s="135">
        <v>12860.25</v>
      </c>
      <c r="S13" s="135">
        <v>13325</v>
      </c>
      <c r="T13" s="135">
        <v>13893.75</v>
      </c>
    </row>
    <row r="14" spans="1:20" ht="18" customHeight="1">
      <c r="A14" s="15"/>
      <c r="B14" s="224">
        <v>550</v>
      </c>
      <c r="C14" s="135">
        <v>5086.25</v>
      </c>
      <c r="D14" s="135">
        <v>5677.75</v>
      </c>
      <c r="E14" s="135">
        <v>6178.25</v>
      </c>
      <c r="F14" s="135">
        <v>6649.5</v>
      </c>
      <c r="G14" s="135">
        <v>7172.75</v>
      </c>
      <c r="H14" s="135">
        <v>7764.25</v>
      </c>
      <c r="I14" s="135">
        <v>8570.25</v>
      </c>
      <c r="J14" s="135">
        <v>9044.75</v>
      </c>
      <c r="K14" s="135">
        <v>9516</v>
      </c>
      <c r="L14" s="135">
        <v>10149.75</v>
      </c>
      <c r="M14" s="135">
        <v>10647</v>
      </c>
      <c r="N14" s="135">
        <v>11300.25</v>
      </c>
      <c r="O14" s="135">
        <v>11781.25</v>
      </c>
      <c r="P14" s="135">
        <v>12382.5</v>
      </c>
      <c r="Q14" s="135">
        <v>12951.25</v>
      </c>
      <c r="R14" s="135">
        <v>13435.5</v>
      </c>
      <c r="S14" s="135">
        <v>13916.5</v>
      </c>
      <c r="T14" s="135">
        <v>14517.75</v>
      </c>
    </row>
    <row r="15" spans="1:20" ht="18" customHeight="1">
      <c r="A15" s="15"/>
      <c r="B15" s="224">
        <v>600</v>
      </c>
      <c r="C15" s="135">
        <v>5245.5</v>
      </c>
      <c r="D15" s="135">
        <v>5869.5</v>
      </c>
      <c r="E15" s="135">
        <v>6383</v>
      </c>
      <c r="F15" s="135">
        <v>6873.75</v>
      </c>
      <c r="G15" s="135">
        <v>7419.75</v>
      </c>
      <c r="H15" s="135">
        <v>8040.5</v>
      </c>
      <c r="I15" s="135">
        <v>8869.25</v>
      </c>
      <c r="J15" s="135">
        <v>9360</v>
      </c>
      <c r="K15" s="135">
        <v>9854</v>
      </c>
      <c r="L15" s="135">
        <v>10513.75</v>
      </c>
      <c r="M15" s="135">
        <v>11027.25</v>
      </c>
      <c r="N15" s="135">
        <v>11706.5</v>
      </c>
      <c r="O15" s="135">
        <v>12203.75</v>
      </c>
      <c r="P15" s="135">
        <v>12831</v>
      </c>
      <c r="Q15" s="135">
        <v>13422.5</v>
      </c>
      <c r="R15" s="135">
        <v>13923</v>
      </c>
      <c r="S15" s="135">
        <v>14420.25</v>
      </c>
      <c r="T15" s="135">
        <v>15132</v>
      </c>
    </row>
    <row r="16" spans="1:20" ht="18" customHeight="1">
      <c r="A16" s="15"/>
      <c r="B16" s="224">
        <v>650</v>
      </c>
      <c r="C16" s="135">
        <v>5437.25</v>
      </c>
      <c r="D16" s="135">
        <v>6087.25</v>
      </c>
      <c r="E16" s="135">
        <v>6630</v>
      </c>
      <c r="F16" s="135">
        <v>7140.25</v>
      </c>
      <c r="G16" s="135">
        <v>7712.25</v>
      </c>
      <c r="H16" s="135">
        <v>8518.25</v>
      </c>
      <c r="I16" s="135">
        <v>9233.25</v>
      </c>
      <c r="J16" s="135">
        <v>9737</v>
      </c>
      <c r="K16" s="135">
        <v>10250.5</v>
      </c>
      <c r="L16" s="135">
        <v>10942.75</v>
      </c>
      <c r="M16" s="135">
        <v>11482.25</v>
      </c>
      <c r="N16" s="135">
        <v>12184.25</v>
      </c>
      <c r="O16" s="135">
        <v>12697.75</v>
      </c>
      <c r="P16" s="135">
        <v>13360.75</v>
      </c>
      <c r="Q16" s="135">
        <v>13975</v>
      </c>
      <c r="R16" s="135">
        <v>14498.25</v>
      </c>
      <c r="S16" s="135">
        <v>15093</v>
      </c>
      <c r="T16" s="135">
        <v>15756</v>
      </c>
    </row>
    <row r="17" spans="1:20" ht="18" customHeight="1" thickBot="1">
      <c r="A17" s="15"/>
      <c r="B17" s="224">
        <v>700</v>
      </c>
      <c r="C17" s="135">
        <v>5599.75</v>
      </c>
      <c r="D17" s="135">
        <v>6233.5</v>
      </c>
      <c r="E17" s="135">
        <v>6841.25</v>
      </c>
      <c r="F17" s="135">
        <v>7371</v>
      </c>
      <c r="G17" s="135">
        <v>7952.75</v>
      </c>
      <c r="H17" s="135">
        <v>8791.25</v>
      </c>
      <c r="I17" s="135">
        <v>9532.25</v>
      </c>
      <c r="J17" s="135">
        <v>10058.75</v>
      </c>
      <c r="K17" s="135">
        <v>10585.25</v>
      </c>
      <c r="L17" s="135">
        <v>11313.25</v>
      </c>
      <c r="M17" s="135">
        <v>11869</v>
      </c>
      <c r="N17" s="135">
        <v>12580.75</v>
      </c>
      <c r="O17" s="136">
        <v>13120.25</v>
      </c>
      <c r="P17" s="136">
        <v>13809.25</v>
      </c>
      <c r="Q17" s="136">
        <v>14527.5</v>
      </c>
      <c r="R17" s="136">
        <v>15067</v>
      </c>
      <c r="S17" s="136">
        <v>15603.25</v>
      </c>
      <c r="T17" s="136" t="s">
        <v>6</v>
      </c>
    </row>
    <row r="18" spans="1:20" ht="18" customHeight="1" thickBot="1">
      <c r="A18" s="15"/>
      <c r="B18" s="224">
        <v>750</v>
      </c>
      <c r="C18" s="135">
        <v>5791.5</v>
      </c>
      <c r="D18" s="135">
        <v>6454.5</v>
      </c>
      <c r="E18" s="135">
        <v>7088.25</v>
      </c>
      <c r="F18" s="135">
        <v>7631</v>
      </c>
      <c r="G18" s="135">
        <v>8404.5</v>
      </c>
      <c r="H18" s="136">
        <v>9113</v>
      </c>
      <c r="I18" s="136">
        <v>9893</v>
      </c>
      <c r="J18" s="136">
        <v>10435.75</v>
      </c>
      <c r="K18" s="136">
        <v>10981.75</v>
      </c>
      <c r="L18" s="136">
        <v>11742.25</v>
      </c>
      <c r="M18" s="136">
        <v>12317.5</v>
      </c>
      <c r="N18" s="136">
        <v>13061.75</v>
      </c>
      <c r="O18" s="137">
        <v>15297.75</v>
      </c>
      <c r="P18" s="137">
        <v>16188.25</v>
      </c>
      <c r="Q18" s="137">
        <v>16958.5</v>
      </c>
      <c r="R18" s="137">
        <v>17608.5</v>
      </c>
      <c r="S18" s="137" t="s">
        <v>6</v>
      </c>
      <c r="T18" s="137" t="s">
        <v>6</v>
      </c>
    </row>
    <row r="19" spans="1:20" ht="18" customHeight="1" thickBot="1">
      <c r="A19" s="15"/>
      <c r="B19" s="224">
        <v>800</v>
      </c>
      <c r="C19" s="136">
        <v>5954</v>
      </c>
      <c r="D19" s="136">
        <v>6643</v>
      </c>
      <c r="E19" s="136">
        <v>7293</v>
      </c>
      <c r="F19" s="136">
        <v>7861.75</v>
      </c>
      <c r="G19" s="136">
        <v>8651.5</v>
      </c>
      <c r="H19" s="138">
        <v>10383.75</v>
      </c>
      <c r="I19" s="138">
        <v>11280.75</v>
      </c>
      <c r="J19" s="138">
        <v>11930.75</v>
      </c>
      <c r="K19" s="138">
        <v>12590.5</v>
      </c>
      <c r="L19" s="138">
        <v>13468</v>
      </c>
      <c r="M19" s="138">
        <v>14160.25</v>
      </c>
      <c r="N19" s="138">
        <v>15054</v>
      </c>
      <c r="O19" s="138">
        <v>15801.5</v>
      </c>
      <c r="P19" s="138">
        <v>16643.25</v>
      </c>
      <c r="Q19" s="138" t="s">
        <v>6</v>
      </c>
      <c r="R19" s="138" t="s">
        <v>6</v>
      </c>
      <c r="S19" s="138" t="s">
        <v>6</v>
      </c>
      <c r="T19" s="138" t="s">
        <v>6</v>
      </c>
    </row>
    <row r="20" spans="1:20" ht="18" customHeight="1">
      <c r="A20" s="15"/>
      <c r="B20" s="224">
        <v>850</v>
      </c>
      <c r="C20" s="138">
        <v>6935.5</v>
      </c>
      <c r="D20" s="138">
        <v>7741.5</v>
      </c>
      <c r="E20" s="138">
        <v>8521.5</v>
      </c>
      <c r="F20" s="138">
        <v>9353.5</v>
      </c>
      <c r="G20" s="138">
        <v>10101</v>
      </c>
      <c r="H20" s="138">
        <v>10959</v>
      </c>
      <c r="I20" s="138">
        <v>11895</v>
      </c>
      <c r="J20" s="138">
        <v>12564.5</v>
      </c>
      <c r="K20" s="138">
        <v>13237.25</v>
      </c>
      <c r="L20" s="138">
        <v>14160.25</v>
      </c>
      <c r="M20" s="138">
        <v>14862.25</v>
      </c>
      <c r="N20" s="138">
        <v>15869.75</v>
      </c>
      <c r="O20" s="138">
        <v>16558.75</v>
      </c>
      <c r="P20" s="137" t="s">
        <v>6</v>
      </c>
      <c r="Q20" s="138" t="s">
        <v>6</v>
      </c>
      <c r="R20" s="138" t="s">
        <v>6</v>
      </c>
      <c r="S20" s="138" t="s">
        <v>6</v>
      </c>
      <c r="T20" s="138" t="s">
        <v>6</v>
      </c>
    </row>
    <row r="21" spans="1:20" ht="18" customHeight="1">
      <c r="A21" s="15"/>
      <c r="B21" s="224">
        <v>900</v>
      </c>
      <c r="C21" s="138">
        <v>7091.5</v>
      </c>
      <c r="D21" s="138">
        <v>7933.25</v>
      </c>
      <c r="E21" s="138">
        <v>8726.25</v>
      </c>
      <c r="F21" s="138">
        <v>9577.75</v>
      </c>
      <c r="G21" s="138">
        <v>10344.75</v>
      </c>
      <c r="H21" s="138">
        <v>11232</v>
      </c>
      <c r="I21" s="138">
        <v>12194</v>
      </c>
      <c r="J21" s="138">
        <v>12886.25</v>
      </c>
      <c r="K21" s="138">
        <v>13578.5</v>
      </c>
      <c r="L21" s="138">
        <v>14524.25</v>
      </c>
      <c r="M21" s="138">
        <v>15252.25</v>
      </c>
      <c r="N21" s="138">
        <v>16276</v>
      </c>
      <c r="O21" s="138" t="s">
        <v>6</v>
      </c>
      <c r="P21" s="137" t="s">
        <v>6</v>
      </c>
      <c r="Q21" s="138" t="s">
        <v>6</v>
      </c>
      <c r="R21" s="138" t="s">
        <v>6</v>
      </c>
      <c r="S21" s="138" t="s">
        <v>6</v>
      </c>
      <c r="T21" s="138" t="s">
        <v>6</v>
      </c>
    </row>
    <row r="22" spans="1:20" ht="18" customHeight="1">
      <c r="A22" s="15"/>
      <c r="B22" s="224">
        <v>950</v>
      </c>
      <c r="C22" s="138">
        <v>7237.75</v>
      </c>
      <c r="D22" s="138">
        <v>8151</v>
      </c>
      <c r="E22" s="138">
        <v>8979.75</v>
      </c>
      <c r="F22" s="138">
        <v>9844.25</v>
      </c>
      <c r="G22" s="138">
        <v>10640.5</v>
      </c>
      <c r="H22" s="138">
        <v>11550.5</v>
      </c>
      <c r="I22" s="138">
        <v>12554.75</v>
      </c>
      <c r="J22" s="138">
        <v>13263.25</v>
      </c>
      <c r="K22" s="138">
        <v>13971.75</v>
      </c>
      <c r="L22" s="138">
        <v>14953.25</v>
      </c>
      <c r="M22" s="138">
        <v>15778.75</v>
      </c>
      <c r="N22" s="138" t="s">
        <v>6</v>
      </c>
      <c r="O22" s="138" t="s">
        <v>6</v>
      </c>
      <c r="P22" s="137" t="s">
        <v>6</v>
      </c>
      <c r="Q22" s="138" t="s">
        <v>6</v>
      </c>
      <c r="R22" s="138" t="s">
        <v>6</v>
      </c>
      <c r="S22" s="138" t="s">
        <v>6</v>
      </c>
      <c r="T22" s="138" t="s">
        <v>6</v>
      </c>
    </row>
    <row r="23" spans="1:20" ht="18" customHeight="1">
      <c r="A23" s="15"/>
      <c r="B23" s="224">
        <v>1000</v>
      </c>
      <c r="C23" s="138">
        <v>7403.5</v>
      </c>
      <c r="D23" s="138">
        <v>8342.75</v>
      </c>
      <c r="E23" s="138">
        <v>9343.75</v>
      </c>
      <c r="F23" s="138">
        <v>10068.5</v>
      </c>
      <c r="G23" s="138">
        <v>10884.25</v>
      </c>
      <c r="H23" s="138">
        <v>11823.5</v>
      </c>
      <c r="I23" s="138">
        <v>12853.75</v>
      </c>
      <c r="J23" s="138">
        <v>13578.5</v>
      </c>
      <c r="K23" s="138">
        <v>14309.75</v>
      </c>
      <c r="L23" s="138">
        <v>15398.5</v>
      </c>
      <c r="M23" s="138" t="s">
        <v>6</v>
      </c>
      <c r="N23" s="138" t="s">
        <v>6</v>
      </c>
      <c r="O23" s="138" t="s">
        <v>6</v>
      </c>
      <c r="P23" s="137" t="s">
        <v>6</v>
      </c>
      <c r="Q23" s="138" t="s">
        <v>6</v>
      </c>
      <c r="R23" s="138" t="s">
        <v>6</v>
      </c>
      <c r="S23" s="138" t="s">
        <v>6</v>
      </c>
      <c r="T23" s="138" t="s">
        <v>6</v>
      </c>
    </row>
    <row r="24" spans="1:20" ht="18" customHeight="1">
      <c r="A24" s="15"/>
      <c r="B24" s="224">
        <v>1050</v>
      </c>
      <c r="C24" s="138">
        <v>7592</v>
      </c>
      <c r="D24" s="138">
        <v>8567</v>
      </c>
      <c r="E24" s="138">
        <v>9587.5</v>
      </c>
      <c r="F24" s="138">
        <v>10335</v>
      </c>
      <c r="G24" s="138">
        <v>11180</v>
      </c>
      <c r="H24" s="138">
        <v>12151.75</v>
      </c>
      <c r="I24" s="138">
        <v>13211.25</v>
      </c>
      <c r="J24" s="138">
        <v>13958.75</v>
      </c>
      <c r="K24" s="138">
        <v>14706.25</v>
      </c>
      <c r="L24" s="138" t="s">
        <v>6</v>
      </c>
      <c r="M24" s="138" t="s">
        <v>6</v>
      </c>
      <c r="N24" s="138" t="s">
        <v>6</v>
      </c>
      <c r="O24" s="138" t="s">
        <v>6</v>
      </c>
      <c r="P24" s="137" t="s">
        <v>6</v>
      </c>
      <c r="Q24" s="138" t="s">
        <v>6</v>
      </c>
      <c r="R24" s="138" t="s">
        <v>6</v>
      </c>
      <c r="S24" s="138" t="s">
        <v>6</v>
      </c>
      <c r="T24" s="138" t="s">
        <v>6</v>
      </c>
    </row>
    <row r="25" spans="1:20" ht="18" customHeight="1">
      <c r="A25" s="15"/>
      <c r="B25" s="224">
        <v>1100</v>
      </c>
      <c r="C25" s="138">
        <v>7757.75</v>
      </c>
      <c r="D25" s="138">
        <v>8758.75</v>
      </c>
      <c r="E25" s="138">
        <v>9802</v>
      </c>
      <c r="F25" s="138">
        <v>10565.75</v>
      </c>
      <c r="G25" s="138">
        <v>11423.75</v>
      </c>
      <c r="H25" s="138">
        <v>12424.75</v>
      </c>
      <c r="I25" s="138">
        <v>13516.75</v>
      </c>
      <c r="J25" s="138">
        <v>14280.5</v>
      </c>
      <c r="K25" s="138" t="s">
        <v>6</v>
      </c>
      <c r="L25" s="138" t="s">
        <v>6</v>
      </c>
      <c r="M25" s="138" t="s">
        <v>6</v>
      </c>
      <c r="N25" s="138" t="s">
        <v>6</v>
      </c>
      <c r="O25" s="138" t="s">
        <v>6</v>
      </c>
      <c r="P25" s="137" t="s">
        <v>6</v>
      </c>
      <c r="Q25" s="138" t="s">
        <v>6</v>
      </c>
      <c r="R25" s="138" t="s">
        <v>6</v>
      </c>
      <c r="S25" s="138" t="s">
        <v>6</v>
      </c>
      <c r="T25" s="138" t="s">
        <v>6</v>
      </c>
    </row>
    <row r="26" spans="1:20" ht="17.100000000000001" customHeight="1">
      <c r="N26" s="221"/>
    </row>
    <row r="27" spans="1:20" ht="15" customHeight="1">
      <c r="A27" s="19"/>
      <c r="B27" s="14" t="s">
        <v>49</v>
      </c>
      <c r="C27" s="16"/>
      <c r="D27" s="16"/>
      <c r="E27" s="15"/>
      <c r="F27" s="10"/>
      <c r="G27" s="10"/>
      <c r="H27" s="10"/>
      <c r="I27" s="18"/>
      <c r="J27" s="14" t="s">
        <v>9</v>
      </c>
      <c r="K27" s="13"/>
      <c r="M27" s="13"/>
      <c r="N27" s="13"/>
      <c r="O27" s="13"/>
    </row>
    <row r="28" spans="1:20" ht="15" customHeight="1">
      <c r="A28" s="19"/>
      <c r="B28" s="14" t="s">
        <v>50</v>
      </c>
      <c r="C28" s="15"/>
      <c r="D28" s="15"/>
      <c r="E28" s="15"/>
      <c r="F28" s="10"/>
      <c r="G28" s="10"/>
      <c r="H28" s="10"/>
      <c r="I28" s="18"/>
      <c r="J28" s="14" t="s">
        <v>11</v>
      </c>
      <c r="K28" s="13"/>
      <c r="M28" s="13"/>
      <c r="N28" s="13"/>
      <c r="O28" s="13"/>
    </row>
    <row r="29" spans="1:20" ht="15" customHeight="1">
      <c r="A29" s="19"/>
      <c r="B29" s="14" t="s">
        <v>51</v>
      </c>
      <c r="C29" s="17"/>
      <c r="D29" s="17"/>
      <c r="E29" s="15"/>
      <c r="F29" s="15"/>
      <c r="G29" s="10"/>
      <c r="H29" s="10"/>
      <c r="I29" s="18"/>
      <c r="J29" s="14" t="s">
        <v>13</v>
      </c>
      <c r="K29" s="13"/>
      <c r="M29" s="13"/>
      <c r="N29" s="13"/>
      <c r="O29" s="13"/>
    </row>
    <row r="30" spans="1:20" ht="15" customHeight="1">
      <c r="A30" s="19"/>
      <c r="B30" s="14" t="s">
        <v>52</v>
      </c>
      <c r="C30" s="15"/>
      <c r="D30" s="17"/>
      <c r="E30" s="15"/>
      <c r="F30" s="15"/>
      <c r="G30" s="10"/>
      <c r="H30" s="10"/>
      <c r="I30" s="18"/>
      <c r="J30" s="14" t="s">
        <v>15</v>
      </c>
      <c r="K30" s="13"/>
      <c r="M30" s="13"/>
      <c r="N30" s="13"/>
      <c r="O30" s="13"/>
    </row>
    <row r="31" spans="1:20" ht="15" customHeight="1">
      <c r="A31" s="19"/>
      <c r="B31" s="14" t="s">
        <v>16</v>
      </c>
      <c r="C31" s="15"/>
      <c r="D31" s="17"/>
      <c r="E31" s="15"/>
      <c r="F31" s="10"/>
      <c r="G31" s="10"/>
      <c r="H31" s="10"/>
      <c r="I31" s="18"/>
      <c r="J31" s="14" t="s">
        <v>17</v>
      </c>
      <c r="K31" s="13"/>
      <c r="M31" s="13"/>
      <c r="N31" s="13"/>
      <c r="O31" s="13"/>
    </row>
    <row r="32" spans="1:20" ht="15" customHeight="1">
      <c r="A32" s="19"/>
      <c r="B32" s="14" t="s">
        <v>53</v>
      </c>
      <c r="C32" s="15"/>
      <c r="D32" s="15"/>
      <c r="E32" s="15"/>
      <c r="F32" s="10"/>
      <c r="G32" s="10"/>
      <c r="H32" s="10"/>
      <c r="I32" s="18"/>
      <c r="J32" s="31" t="s">
        <v>19</v>
      </c>
      <c r="K32" s="13"/>
      <c r="M32" s="13"/>
      <c r="N32" s="13"/>
      <c r="O32" s="13"/>
    </row>
    <row r="33" spans="1:20" ht="15" customHeight="1">
      <c r="A33" s="19"/>
      <c r="B33" s="14" t="s">
        <v>54</v>
      </c>
      <c r="C33" s="15"/>
      <c r="D33" s="15"/>
      <c r="E33" s="15"/>
      <c r="F33" s="10"/>
      <c r="G33" s="10"/>
      <c r="H33" s="10"/>
      <c r="I33" s="18"/>
      <c r="J33" s="13" t="s">
        <v>21</v>
      </c>
      <c r="K33" s="13"/>
      <c r="M33" s="13"/>
      <c r="N33" s="13"/>
      <c r="O33" s="13"/>
    </row>
    <row r="34" spans="1:20" ht="15" customHeight="1">
      <c r="B34" s="14" t="s">
        <v>55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20" ht="15" customHeight="1">
      <c r="B35" s="14" t="s">
        <v>56</v>
      </c>
      <c r="C35" s="15"/>
      <c r="D35" s="15"/>
      <c r="E35" s="15"/>
      <c r="F35" s="10"/>
      <c r="G35" s="10"/>
      <c r="H35" s="10"/>
      <c r="I35" s="18"/>
      <c r="J35" s="10"/>
      <c r="K35" s="10"/>
      <c r="L35" s="10"/>
      <c r="M35" s="10"/>
    </row>
    <row r="36" spans="1:20" ht="15" customHeight="1">
      <c r="B36" s="14" t="s">
        <v>57</v>
      </c>
      <c r="C36" s="15"/>
      <c r="D36" s="15"/>
      <c r="E36" s="15"/>
      <c r="F36" s="10"/>
      <c r="G36" s="10"/>
      <c r="H36" s="10"/>
      <c r="I36" s="18"/>
      <c r="J36" s="10"/>
      <c r="K36" s="10"/>
      <c r="L36" s="10"/>
      <c r="M36" s="10"/>
    </row>
    <row r="37" spans="1:20" ht="15" customHeight="1">
      <c r="B37" s="14" t="s">
        <v>25</v>
      </c>
      <c r="C37" s="15"/>
      <c r="D37" s="15"/>
      <c r="E37" s="15"/>
      <c r="F37" s="10"/>
      <c r="G37" s="10"/>
      <c r="H37" s="10"/>
      <c r="I37" s="18"/>
      <c r="J37" s="10"/>
      <c r="K37" s="10"/>
      <c r="L37" s="10"/>
      <c r="M37" s="10"/>
    </row>
    <row r="38" spans="1:20" ht="17.100000000000001" customHeight="1">
      <c r="B38" s="14" t="s">
        <v>58</v>
      </c>
      <c r="N38" s="221"/>
    </row>
    <row r="39" spans="1:20" ht="17.100000000000001" customHeight="1" thickBo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22"/>
      <c r="O39" s="20"/>
      <c r="P39" s="20"/>
      <c r="Q39" s="20"/>
      <c r="R39" s="20"/>
      <c r="S39" s="20"/>
      <c r="T39" s="20"/>
    </row>
    <row r="40" spans="1:20" ht="17.100000000000001" customHeight="1">
      <c r="N40" s="221"/>
    </row>
    <row r="41" spans="1:20" ht="13.5" customHeight="1">
      <c r="A41" s="32"/>
      <c r="B41" s="246" t="s">
        <v>33</v>
      </c>
      <c r="C41" s="246"/>
      <c r="D41" s="246"/>
      <c r="E41" s="33"/>
      <c r="F41" s="33" t="s">
        <v>28</v>
      </c>
      <c r="G41" s="246" t="s">
        <v>28</v>
      </c>
      <c r="H41" s="246"/>
      <c r="I41" s="246"/>
      <c r="J41" s="246"/>
      <c r="K41" s="31"/>
      <c r="L41" s="31"/>
      <c r="M41" s="248" t="s">
        <v>29</v>
      </c>
      <c r="N41" s="248"/>
      <c r="O41" s="248"/>
      <c r="P41" s="31"/>
      <c r="R41" s="248" t="s">
        <v>30</v>
      </c>
      <c r="S41" s="248"/>
      <c r="T41" s="248"/>
    </row>
    <row r="42" spans="1:20" ht="13.5" customHeight="1">
      <c r="A42" s="32"/>
      <c r="B42" s="246"/>
      <c r="C42" s="246"/>
      <c r="D42" s="246"/>
      <c r="E42" s="33"/>
      <c r="F42" s="33"/>
      <c r="G42" s="246"/>
      <c r="H42" s="246"/>
      <c r="I42" s="246"/>
      <c r="J42" s="246"/>
      <c r="K42" s="31"/>
      <c r="L42" s="31"/>
      <c r="M42" s="248"/>
      <c r="N42" s="248"/>
      <c r="O42" s="248"/>
      <c r="P42" s="31"/>
      <c r="R42" s="248"/>
      <c r="S42" s="248"/>
      <c r="T42" s="248"/>
    </row>
    <row r="43" spans="1:20" ht="13.5" customHeight="1">
      <c r="A43" s="32"/>
      <c r="B43" s="246"/>
      <c r="C43" s="246"/>
      <c r="D43" s="246"/>
      <c r="E43" s="33"/>
      <c r="F43" s="33"/>
      <c r="G43" s="246"/>
      <c r="H43" s="246"/>
      <c r="I43" s="246"/>
      <c r="J43" s="246"/>
      <c r="K43" s="31"/>
      <c r="L43" s="31"/>
      <c r="M43" s="248"/>
      <c r="N43" s="248"/>
      <c r="O43" s="248"/>
      <c r="P43" s="31"/>
      <c r="R43" s="248"/>
      <c r="S43" s="248"/>
      <c r="T43" s="248"/>
    </row>
    <row r="44" spans="1:20" ht="13.5" customHeight="1">
      <c r="A44" s="32"/>
      <c r="B44" s="246"/>
      <c r="C44" s="246"/>
      <c r="D44" s="246"/>
      <c r="E44" s="33"/>
      <c r="F44" s="33"/>
      <c r="G44" s="246"/>
      <c r="H44" s="246"/>
      <c r="I44" s="246"/>
      <c r="J44" s="246"/>
      <c r="K44" s="31"/>
      <c r="L44" s="31"/>
      <c r="M44" s="248"/>
      <c r="N44" s="248"/>
      <c r="O44" s="248"/>
      <c r="P44" s="31"/>
      <c r="R44" s="248"/>
      <c r="S44" s="248"/>
      <c r="T44" s="248"/>
    </row>
  </sheetData>
  <mergeCells count="10">
    <mergeCell ref="B41:D44"/>
    <mergeCell ref="G41:J44"/>
    <mergeCell ref="M41:O44"/>
    <mergeCell ref="R41:T44"/>
    <mergeCell ref="B2:D5"/>
    <mergeCell ref="F2:O5"/>
    <mergeCell ref="B6:T6"/>
    <mergeCell ref="B7:B8"/>
    <mergeCell ref="C7:T7"/>
    <mergeCell ref="S5:T5"/>
  </mergeCells>
  <pageMargins left="0.19685039370078741" right="0.19685039370078741" top="0.19685039370078741" bottom="0.19685039370078741" header="0.39370078740157483" footer="0.19685039370078741"/>
  <pageSetup paperSize="9" scale="8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9DCE-91CE-4663-853B-E0B9291B7DB4}">
  <dimension ref="A1:S39"/>
  <sheetViews>
    <sheetView workbookViewId="0">
      <selection activeCell="A13" sqref="A13:XFD18"/>
    </sheetView>
  </sheetViews>
  <sheetFormatPr defaultColWidth="9" defaultRowHeight="11.25"/>
  <cols>
    <col min="1" max="1" width="5.125" style="10" bestFit="1" customWidth="1"/>
    <col min="2" max="2" width="7.875" style="10" bestFit="1" customWidth="1"/>
    <col min="3" max="13" width="7.25" style="10" bestFit="1" customWidth="1"/>
    <col min="14" max="15" width="7.875" style="10" bestFit="1" customWidth="1"/>
    <col min="16" max="17" width="8.25" style="10" bestFit="1" customWidth="1"/>
    <col min="18" max="19" width="7.5" style="10" bestFit="1" customWidth="1"/>
    <col min="20" max="16384" width="9" style="10"/>
  </cols>
  <sheetData>
    <row r="1" spans="1:19">
      <c r="A1" s="213" t="s">
        <v>3</v>
      </c>
      <c r="B1" s="233">
        <v>150</v>
      </c>
      <c r="C1" s="232">
        <v>200</v>
      </c>
      <c r="D1" s="232">
        <v>250</v>
      </c>
      <c r="E1" s="232">
        <v>300</v>
      </c>
      <c r="F1" s="232">
        <v>350</v>
      </c>
      <c r="G1" s="232">
        <v>400</v>
      </c>
      <c r="H1" s="232">
        <v>450</v>
      </c>
      <c r="I1" s="232">
        <v>500</v>
      </c>
      <c r="J1" s="232">
        <v>550</v>
      </c>
      <c r="K1" s="232">
        <v>600</v>
      </c>
      <c r="L1" s="232">
        <v>650</v>
      </c>
      <c r="M1" s="232">
        <v>700</v>
      </c>
      <c r="N1" s="232">
        <v>750</v>
      </c>
      <c r="O1" s="232">
        <v>800</v>
      </c>
      <c r="P1" s="232">
        <v>850</v>
      </c>
      <c r="Q1" s="232">
        <v>900</v>
      </c>
      <c r="R1" s="232">
        <v>950</v>
      </c>
      <c r="S1" s="232">
        <v>1000</v>
      </c>
    </row>
    <row r="2" spans="1:19">
      <c r="A2" s="232">
        <v>300</v>
      </c>
      <c r="B2" s="153">
        <f>SUM(('1600 CURVED'!C9+600)*1.4*4.2)</f>
        <v>23058.42</v>
      </c>
      <c r="C2" s="153">
        <f>SUM(('1600 CURVED'!D9+600)*1.4*4.2)</f>
        <v>25160.52</v>
      </c>
      <c r="D2" s="153">
        <f>SUM(('1600 CURVED'!E9+600)*1.4*4.2)</f>
        <v>27109.74</v>
      </c>
      <c r="E2" s="153">
        <f>SUM(('1600 CURVED'!F9+600)*1.4*4.2)</f>
        <v>28791.42</v>
      </c>
      <c r="F2" s="153">
        <f>SUM(('1600 CURVED'!G9+600)*1.4*4.2)</f>
        <v>30664.199999999997</v>
      </c>
      <c r="G2" s="153">
        <f>SUM(('1600 CURVED'!H9+600)*1.4*4.2)</f>
        <v>32766.3</v>
      </c>
      <c r="H2" s="153">
        <f>SUM(('1600 CURVED'!I9+600)*1.4*4.2)</f>
        <v>35021.279999999999</v>
      </c>
      <c r="I2" s="153">
        <f>SUM(('1600 CURVED'!J9+600)*1.4*4.2)</f>
        <v>36473.64</v>
      </c>
      <c r="J2" s="153">
        <f>SUM(('1600 CURVED'!K9+600)*1.4*4.2)</f>
        <v>38193.539999999994</v>
      </c>
      <c r="K2" s="153">
        <f>SUM(('1600 CURVED'!L9+600)*1.4*4.2)</f>
        <v>40391.189999999995</v>
      </c>
      <c r="L2" s="153">
        <f>SUM(('1600 CURVED'!M9+600)*1.4*4.2)</f>
        <v>42187.53</v>
      </c>
      <c r="M2" s="153">
        <f>SUM(('1600 CURVED'!N9+600)*1.4*4.2)</f>
        <v>44595.39</v>
      </c>
      <c r="N2" s="153">
        <f>SUM(('1600 CURVED'!O9+600)*1.4*4.2)</f>
        <v>46315.29</v>
      </c>
      <c r="O2" s="153">
        <f>SUM(('1600 CURVED'!P9+600)*1.4*4.2)</f>
        <v>48455.61</v>
      </c>
      <c r="P2" s="153">
        <f>SUM(('1600 CURVED'!Q9+600)*1.4*4.2)</f>
        <v>51417.659999999996</v>
      </c>
      <c r="Q2" s="153">
        <f>SUM(('1600 CURVED'!R9+600)*1.4*4.2)</f>
        <v>53137.56</v>
      </c>
      <c r="R2" s="153">
        <f>SUM(('1600 CURVED'!S9+600)*1.4*4.2)</f>
        <v>54914.79</v>
      </c>
      <c r="S2" s="153">
        <f>SUM(('1600 CURVED'!T9+600)*1.4*4.2)</f>
        <v>57016.89</v>
      </c>
    </row>
    <row r="3" spans="1:19">
      <c r="A3" s="232">
        <v>350</v>
      </c>
      <c r="B3" s="153">
        <f>SUM(('1600 CURVED'!C10+600)*1.4*4.2)</f>
        <v>24185.909999999996</v>
      </c>
      <c r="C3" s="153">
        <f>SUM(('1600 CURVED'!D10+600)*1.4*4.2)</f>
        <v>26440.89</v>
      </c>
      <c r="D3" s="153">
        <f>SUM(('1600 CURVED'!E10+600)*1.4*4.2)</f>
        <v>28542.99</v>
      </c>
      <c r="E3" s="153">
        <f>SUM(('1600 CURVED'!F10+600)*1.4*4.2)</f>
        <v>30358.440000000002</v>
      </c>
      <c r="F3" s="153">
        <f>SUM(('1600 CURVED'!G10+600)*1.4*4.2)</f>
        <v>32384.1</v>
      </c>
      <c r="G3" s="153">
        <f>SUM(('1600 CURVED'!H10+600)*1.4*4.2)</f>
        <v>34390.649999999994</v>
      </c>
      <c r="H3" s="153">
        <f>SUM(('1600 CURVED'!I10+600)*1.4*4.2)</f>
        <v>36874.950000000004</v>
      </c>
      <c r="I3" s="153">
        <f>SUM(('1600 CURVED'!J10+600)*1.4*4.2)</f>
        <v>38690.400000000001</v>
      </c>
      <c r="J3" s="153">
        <f>SUM(('1600 CURVED'!K10+600)*1.4*4.2)</f>
        <v>40524.959999999999</v>
      </c>
      <c r="K3" s="153">
        <f>SUM(('1600 CURVED'!L10+600)*1.4*4.2)</f>
        <v>42760.83</v>
      </c>
      <c r="L3" s="153">
        <f>SUM(('1600 CURVED'!M10+600)*1.4*4.2)</f>
        <v>44862.93</v>
      </c>
      <c r="M3" s="153">
        <f>SUM(('1600 CURVED'!N10+600)*1.4*4.2)</f>
        <v>47366.34</v>
      </c>
      <c r="N3" s="153">
        <f>SUM(('1600 CURVED'!O10+600)*1.4*4.2)</f>
        <v>50156.4</v>
      </c>
      <c r="O3" s="153">
        <f>SUM(('1600 CURVED'!P10+600)*1.4*4.2)</f>
        <v>52468.71</v>
      </c>
      <c r="P3" s="153">
        <f>SUM(('1600 CURVED'!Q10+600)*1.4*4.2)</f>
        <v>54666.36</v>
      </c>
      <c r="Q3" s="153">
        <f>SUM(('1600 CURVED'!R10+600)*1.4*4.2)</f>
        <v>56520.03</v>
      </c>
      <c r="R3" s="153">
        <f>SUM(('1600 CURVED'!S10+600)*1.4*4.2)</f>
        <v>58392.81</v>
      </c>
      <c r="S3" s="153">
        <f>SUM(('1600 CURVED'!T10+600)*1.4*4.2)</f>
        <v>60686.01</v>
      </c>
    </row>
    <row r="4" spans="1:19">
      <c r="A4" s="232">
        <v>400</v>
      </c>
      <c r="B4" s="153">
        <f>SUM(('1600 CURVED'!C11+600)*1.4*4.2)</f>
        <v>25141.409999999996</v>
      </c>
      <c r="C4" s="153">
        <f>SUM(('1600 CURVED'!D11+600)*1.4*4.2)</f>
        <v>27568.38</v>
      </c>
      <c r="D4" s="153">
        <f>SUM(('1600 CURVED'!E11+600)*1.4*4.2)</f>
        <v>29766.03</v>
      </c>
      <c r="E4" s="153">
        <f>SUM(('1600 CURVED'!F11+600)*1.4*4.2)</f>
        <v>31715.249999999996</v>
      </c>
      <c r="F4" s="153">
        <f>SUM(('1600 CURVED'!G11+600)*1.4*4.2)</f>
        <v>33568.92</v>
      </c>
      <c r="G4" s="153">
        <f>SUM(('1600 CURVED'!H11+600)*1.4*4.2)</f>
        <v>35995.89</v>
      </c>
      <c r="H4" s="153">
        <f>SUM(('1600 CURVED'!I11+600)*1.4*4.2)</f>
        <v>45493.56</v>
      </c>
      <c r="I4" s="153">
        <f>SUM(('1600 CURVED'!J11+600)*1.4*4.2)</f>
        <v>47939.64</v>
      </c>
      <c r="J4" s="153">
        <f>SUM(('1600 CURVED'!K11+600)*1.4*4.2)</f>
        <v>50423.939999999995</v>
      </c>
      <c r="K4" s="153">
        <f>SUM(('1600 CURVED'!L11+600)*1.4*4.2)</f>
        <v>53538.869999999995</v>
      </c>
      <c r="L4" s="153">
        <f>SUM(('1600 CURVED'!M11+600)*1.4*4.2)</f>
        <v>57055.11</v>
      </c>
      <c r="M4" s="153">
        <f>SUM(('1600 CURVED'!N11+600)*1.4*4.2)</f>
        <v>60475.799999999996</v>
      </c>
      <c r="N4" s="153">
        <f>SUM(('1600 CURVED'!O11+600)*1.4*4.2)</f>
        <v>62979.21</v>
      </c>
      <c r="O4" s="153">
        <f>SUM(('1600 CURVED'!P11+600)*1.4*4.2)</f>
        <v>66036.81</v>
      </c>
      <c r="P4" s="153">
        <f>SUM(('1600 CURVED'!Q11+600)*1.4*4.2)</f>
        <v>68903.31</v>
      </c>
      <c r="Q4" s="153">
        <f>SUM(('1600 CURVED'!R11+600)*1.4*4.2)</f>
        <v>71406.720000000001</v>
      </c>
      <c r="R4" s="153">
        <f>SUM(('1600 CURVED'!S11+600)*1.4*4.2)</f>
        <v>73910.12999999999</v>
      </c>
      <c r="S4" s="153">
        <f>SUM(('1600 CURVED'!T11+600)*1.4*4.2)</f>
        <v>76910.400000000009</v>
      </c>
    </row>
    <row r="5" spans="1:19">
      <c r="A5" s="232">
        <v>450</v>
      </c>
      <c r="B5" s="153">
        <f>SUM(('1600 CURVED'!C12+600)*1.4*4.2)</f>
        <v>31352.16</v>
      </c>
      <c r="C5" s="153">
        <f>SUM(('1600 CURVED'!D12+600)*1.4*4.2)</f>
        <v>34486.200000000004</v>
      </c>
      <c r="D5" s="153">
        <f>SUM(('1600 CURVED'!E12+600)*1.4*4.2)</f>
        <v>37410.03</v>
      </c>
      <c r="E5" s="153">
        <f>SUM(('1600 CURVED'!F12+600)*1.4*4.2)</f>
        <v>39970.769999999997</v>
      </c>
      <c r="F5" s="153">
        <f>SUM(('1600 CURVED'!G12+600)*1.4*4.2)</f>
        <v>42531.51</v>
      </c>
      <c r="G5" s="153">
        <f>SUM(('1600 CURVED'!H12+600)*1.4*4.2)</f>
        <v>45665.55</v>
      </c>
      <c r="H5" s="153">
        <f>SUM(('1600 CURVED'!I12+600)*1.4*4.2)</f>
        <v>49105.35</v>
      </c>
      <c r="I5" s="153">
        <f>SUM(('1600 CURVED'!J12+600)*1.4*4.2)</f>
        <v>51666.09</v>
      </c>
      <c r="J5" s="153">
        <f>SUM(('1600 CURVED'!K12+600)*1.4*4.2)</f>
        <v>55182.33</v>
      </c>
      <c r="K5" s="153">
        <f>SUM(('1600 CURVED'!L12+600)*1.4*4.2)</f>
        <v>58488.36</v>
      </c>
      <c r="L5" s="153">
        <f>SUM(('1600 CURVED'!M12+600)*1.4*4.2)</f>
        <v>61221.09</v>
      </c>
      <c r="M5" s="153">
        <f>SUM(('1600 CURVED'!N12+600)*1.4*4.2)</f>
        <v>64794.659999999996</v>
      </c>
      <c r="N5" s="153">
        <f>SUM(('1600 CURVED'!O12+600)*1.4*4.2)</f>
        <v>67431.839999999997</v>
      </c>
      <c r="O5" s="153">
        <f>SUM(('1600 CURVED'!P12+600)*1.4*4.2)</f>
        <v>70604.100000000006</v>
      </c>
      <c r="P5" s="153">
        <f>SUM(('1600 CURVED'!Q12+600)*1.4*4.2)</f>
        <v>73661.7</v>
      </c>
      <c r="Q5" s="153">
        <f>SUM(('1600 CURVED'!R12+600)*1.4*4.2)</f>
        <v>76279.77</v>
      </c>
      <c r="R5" s="153">
        <f>SUM(('1600 CURVED'!S12+600)*1.4*4.2)</f>
        <v>78916.95</v>
      </c>
      <c r="S5" s="153">
        <f>SUM(('1600 CURVED'!T12+600)*1.4*4.2)</f>
        <v>82089.210000000006</v>
      </c>
    </row>
    <row r="6" spans="1:19">
      <c r="A6" s="232">
        <v>500</v>
      </c>
      <c r="B6" s="153">
        <f>SUM(('1600 CURVED'!C13+600)*1.4*4.2)</f>
        <v>32326.77</v>
      </c>
      <c r="C6" s="153">
        <f>SUM(('1600 CURVED'!D13+600)*1.4*4.2)</f>
        <v>35594.58</v>
      </c>
      <c r="D6" s="153">
        <f>SUM(('1600 CURVED'!E13+600)*1.4*4.2)</f>
        <v>38633.069999999992</v>
      </c>
      <c r="E6" s="153">
        <f>SUM(('1600 CURVED'!F13+600)*1.4*4.2)</f>
        <v>41060.039999999994</v>
      </c>
      <c r="F6" s="153">
        <f>SUM(('1600 CURVED'!G13+600)*1.4*4.2)</f>
        <v>43983.869999999995</v>
      </c>
      <c r="G6" s="153">
        <f>SUM(('1600 CURVED'!H13+600)*1.4*4.2)</f>
        <v>47270.79</v>
      </c>
      <c r="H6" s="153">
        <f>SUM(('1600 CURVED'!I13+600)*1.4*4.2)</f>
        <v>50863.469999999994</v>
      </c>
      <c r="I6" s="153">
        <f>SUM(('1600 CURVED'!J13+600)*1.4*4.2)</f>
        <v>54475.26</v>
      </c>
      <c r="J6" s="153">
        <f>SUM(('1600 CURVED'!K13+600)*1.4*4.2)</f>
        <v>57169.77</v>
      </c>
      <c r="K6" s="153">
        <f>SUM(('1600 CURVED'!L13+600)*1.4*4.2)</f>
        <v>60647.79</v>
      </c>
      <c r="L6" s="153">
        <f>SUM(('1600 CURVED'!M13+600)*1.4*4.2)</f>
        <v>63456.959999999999</v>
      </c>
      <c r="M6" s="153">
        <f>SUM(('1600 CURVED'!N13+600)*1.4*4.2)</f>
        <v>67164.299999999988</v>
      </c>
      <c r="N6" s="153">
        <f>SUM(('1600 CURVED'!O13+600)*1.4*4.2)</f>
        <v>69897.03</v>
      </c>
      <c r="O6" s="153">
        <f>SUM(('1600 CURVED'!P13+600)*1.4*4.2)</f>
        <v>73222.17</v>
      </c>
      <c r="P6" s="153">
        <f>SUM(('1600 CURVED'!Q13+600)*1.4*4.2)</f>
        <v>76413.539999999994</v>
      </c>
      <c r="Q6" s="153">
        <f>SUM(('1600 CURVED'!R13+600)*1.4*4.2)</f>
        <v>79146.27</v>
      </c>
      <c r="R6" s="153">
        <f>SUM(('1600 CURVED'!S13+600)*1.4*4.2)</f>
        <v>81879</v>
      </c>
      <c r="S6" s="153">
        <f>SUM(('1600 CURVED'!T13+600)*1.4*4.2)</f>
        <v>85223.25</v>
      </c>
    </row>
    <row r="7" spans="1:19">
      <c r="A7" s="232">
        <v>550</v>
      </c>
      <c r="B7" s="153">
        <f>SUM(('1600 CURVED'!C14+600)*1.4*4.2)</f>
        <v>33435.149999999994</v>
      </c>
      <c r="C7" s="153">
        <f>SUM(('1600 CURVED'!D14+600)*1.4*4.2)</f>
        <v>36913.17</v>
      </c>
      <c r="D7" s="153">
        <f>SUM(('1600 CURVED'!E14+600)*1.4*4.2)</f>
        <v>39856.11</v>
      </c>
      <c r="E7" s="153">
        <f>SUM(('1600 CURVED'!F14+600)*1.4*4.2)</f>
        <v>42627.06</v>
      </c>
      <c r="F7" s="153">
        <f>SUM(('1600 CURVED'!G14+600)*1.4*4.2)</f>
        <v>45703.77</v>
      </c>
      <c r="G7" s="153">
        <f>SUM(('1600 CURVED'!H14+600)*1.4*4.2)</f>
        <v>49181.79</v>
      </c>
      <c r="H7" s="153">
        <f>SUM(('1600 CURVED'!I14+600)*1.4*4.2)</f>
        <v>53921.07</v>
      </c>
      <c r="I7" s="153">
        <f>SUM(('1600 CURVED'!J14+600)*1.4*4.2)</f>
        <v>56711.13</v>
      </c>
      <c r="J7" s="153">
        <f>SUM(('1600 CURVED'!K14+600)*1.4*4.2)</f>
        <v>59482.080000000002</v>
      </c>
      <c r="K7" s="153">
        <f>SUM(('1600 CURVED'!L14+600)*1.4*4.2)</f>
        <v>63208.53</v>
      </c>
      <c r="L7" s="153">
        <f>SUM(('1600 CURVED'!M14+600)*1.4*4.2)</f>
        <v>66132.36</v>
      </c>
      <c r="M7" s="153">
        <f>SUM(('1600 CURVED'!N14+600)*1.4*4.2)</f>
        <v>69973.47</v>
      </c>
      <c r="N7" s="153">
        <f>SUM(('1600 CURVED'!O14+600)*1.4*4.2)</f>
        <v>72801.75</v>
      </c>
      <c r="O7" s="153">
        <f>SUM(('1600 CURVED'!P14+600)*1.4*4.2)</f>
        <v>76337.100000000006</v>
      </c>
      <c r="P7" s="153">
        <f>SUM(('1600 CURVED'!Q14+600)*1.4*4.2)</f>
        <v>79681.350000000006</v>
      </c>
      <c r="Q7" s="153">
        <f>SUM(('1600 CURVED'!R14+600)*1.4*4.2)</f>
        <v>82528.739999999991</v>
      </c>
      <c r="R7" s="153">
        <f>SUM(('1600 CURVED'!S14+600)*1.4*4.2)</f>
        <v>85357.02</v>
      </c>
      <c r="S7" s="153">
        <f>SUM(('1600 CURVED'!T14+600)*1.4*4.2)</f>
        <v>88892.37</v>
      </c>
    </row>
    <row r="8" spans="1:19">
      <c r="A8" s="232">
        <v>600</v>
      </c>
      <c r="B8" s="153">
        <f>SUM(('1600 CURVED'!C15+600)*1.4*4.2)</f>
        <v>34371.54</v>
      </c>
      <c r="C8" s="153">
        <f>SUM(('1600 CURVED'!D15+600)*1.4*4.2)</f>
        <v>38040.659999999996</v>
      </c>
      <c r="D8" s="153">
        <f>SUM(('1600 CURVED'!E15+600)*1.4*4.2)</f>
        <v>41060.039999999994</v>
      </c>
      <c r="E8" s="153">
        <f>SUM(('1600 CURVED'!F15+600)*1.4*4.2)</f>
        <v>43945.65</v>
      </c>
      <c r="F8" s="153">
        <f>SUM(('1600 CURVED'!G15+600)*1.4*4.2)</f>
        <v>47156.13</v>
      </c>
      <c r="G8" s="153">
        <f>SUM(('1600 CURVED'!H15+600)*1.4*4.2)</f>
        <v>50806.14</v>
      </c>
      <c r="H8" s="153">
        <f>SUM(('1600 CURVED'!I15+600)*1.4*4.2)</f>
        <v>55679.189999999995</v>
      </c>
      <c r="I8" s="153">
        <f>SUM(('1600 CURVED'!J15+600)*1.4*4.2)</f>
        <v>58564.800000000003</v>
      </c>
      <c r="J8" s="153">
        <f>SUM(('1600 CURVED'!K15+600)*1.4*4.2)</f>
        <v>61469.52</v>
      </c>
      <c r="K8" s="153">
        <f>SUM(('1600 CURVED'!L15+600)*1.4*4.2)</f>
        <v>65348.85</v>
      </c>
      <c r="L8" s="153">
        <f>SUM(('1600 CURVED'!M15+600)*1.4*4.2)</f>
        <v>68368.23</v>
      </c>
      <c r="M8" s="153">
        <f>SUM(('1600 CURVED'!N15+600)*1.4*4.2)</f>
        <v>72362.22</v>
      </c>
      <c r="N8" s="153">
        <f>SUM(('1600 CURVED'!O15+600)*1.4*4.2)</f>
        <v>75286.05</v>
      </c>
      <c r="O8" s="153">
        <f>SUM(('1600 CURVED'!P15+600)*1.4*4.2)</f>
        <v>78974.28</v>
      </c>
      <c r="P8" s="153">
        <f>SUM(('1600 CURVED'!Q15+600)*1.4*4.2)</f>
        <v>82452.3</v>
      </c>
      <c r="Q8" s="153">
        <f>SUM(('1600 CURVED'!R15+600)*1.4*4.2)</f>
        <v>85395.239999999991</v>
      </c>
      <c r="R8" s="153">
        <f>SUM(('1600 CURVED'!S15+600)*1.4*4.2)</f>
        <v>88319.069999999992</v>
      </c>
      <c r="S8" s="153">
        <f>SUM(('1600 CURVED'!T15+600)*1.4*4.2)</f>
        <v>92504.16</v>
      </c>
    </row>
    <row r="9" spans="1:19">
      <c r="A9" s="232">
        <v>650</v>
      </c>
      <c r="B9" s="153">
        <f>SUM(('1600 CURVED'!C16+600)*1.4*4.2)</f>
        <v>35499.03</v>
      </c>
      <c r="C9" s="153">
        <f>SUM(('1600 CURVED'!D16+600)*1.4*4.2)</f>
        <v>39321.03</v>
      </c>
      <c r="D9" s="153">
        <f>SUM(('1600 CURVED'!E16+600)*1.4*4.2)</f>
        <v>42512.4</v>
      </c>
      <c r="E9" s="153">
        <f>SUM(('1600 CURVED'!F16+600)*1.4*4.2)</f>
        <v>45512.67</v>
      </c>
      <c r="F9" s="153">
        <f>SUM(('1600 CURVED'!G16+600)*1.4*4.2)</f>
        <v>48876.03</v>
      </c>
      <c r="G9" s="153">
        <f>SUM(('1600 CURVED'!H16+600)*1.4*4.2)</f>
        <v>53615.31</v>
      </c>
      <c r="H9" s="153">
        <f>SUM(('1600 CURVED'!I16+600)*1.4*4.2)</f>
        <v>57819.51</v>
      </c>
      <c r="I9" s="153">
        <f>SUM(('1600 CURVED'!J16+600)*1.4*4.2)</f>
        <v>60781.56</v>
      </c>
      <c r="J9" s="153">
        <f>SUM(('1600 CURVED'!K16+600)*1.4*4.2)</f>
        <v>63800.939999999995</v>
      </c>
      <c r="K9" s="153">
        <f>SUM(('1600 CURVED'!L16+600)*1.4*4.2)</f>
        <v>67871.37</v>
      </c>
      <c r="L9" s="153">
        <f>SUM(('1600 CURVED'!M16+600)*1.4*4.2)</f>
        <v>71043.62999999999</v>
      </c>
      <c r="M9" s="153">
        <f>SUM(('1600 CURVED'!N16+600)*1.4*4.2)</f>
        <v>75171.389999999985</v>
      </c>
      <c r="N9" s="153">
        <f>SUM(('1600 CURVED'!O16+600)*1.4*4.2)</f>
        <v>78190.77</v>
      </c>
      <c r="O9" s="153">
        <f>SUM(('1600 CURVED'!P16+600)*1.4*4.2)</f>
        <v>82089.210000000006</v>
      </c>
      <c r="P9" s="153">
        <f>SUM(('1600 CURVED'!Q16+600)*1.4*4.2)</f>
        <v>85701</v>
      </c>
      <c r="Q9" s="153">
        <f>SUM(('1600 CURVED'!R16+600)*1.4*4.2)</f>
        <v>88777.71</v>
      </c>
      <c r="R9" s="153">
        <f>SUM(('1600 CURVED'!S16+600)*1.4*4.2)</f>
        <v>92274.84</v>
      </c>
      <c r="S9" s="153">
        <f>SUM(('1600 CURVED'!T16+600)*1.4*4.2)</f>
        <v>96173.28</v>
      </c>
    </row>
    <row r="10" spans="1:19">
      <c r="A10" s="232">
        <v>700</v>
      </c>
      <c r="B10" s="153">
        <f>SUM(('1600 CURVED'!C17+600)*1.4*4.2)</f>
        <v>36454.53</v>
      </c>
      <c r="C10" s="153">
        <f>SUM(('1600 CURVED'!D17+600)*1.4*4.2)</f>
        <v>40180.980000000003</v>
      </c>
      <c r="D10" s="153">
        <f>SUM(('1600 CURVED'!E17+600)*1.4*4.2)</f>
        <v>43754.55</v>
      </c>
      <c r="E10" s="153">
        <f>SUM(('1600 CURVED'!F17+600)*1.4*4.2)</f>
        <v>46869.48</v>
      </c>
      <c r="F10" s="153">
        <f>SUM(('1600 CURVED'!G17+600)*1.4*4.2)</f>
        <v>50290.17</v>
      </c>
      <c r="G10" s="153">
        <f>SUM(('1600 CURVED'!H17+600)*1.4*4.2)</f>
        <v>55220.55</v>
      </c>
      <c r="H10" s="153">
        <f>SUM(('1600 CURVED'!I17+600)*1.4*4.2)</f>
        <v>59577.63</v>
      </c>
      <c r="I10" s="153">
        <f>SUM(('1600 CURVED'!J17+600)*1.4*4.2)</f>
        <v>62673.45</v>
      </c>
      <c r="J10" s="153">
        <f>SUM(('1600 CURVED'!K17+600)*1.4*4.2)</f>
        <v>65769.26999999999</v>
      </c>
      <c r="K10" s="153">
        <f>SUM(('1600 CURVED'!L17+600)*1.4*4.2)</f>
        <v>70049.91</v>
      </c>
      <c r="L10" s="153">
        <f>SUM(('1600 CURVED'!M17+600)*1.4*4.2)</f>
        <v>73317.72</v>
      </c>
      <c r="M10" s="153">
        <f>SUM(('1600 CURVED'!N17+600)*1.4*4.2)</f>
        <v>77502.81</v>
      </c>
      <c r="N10" s="153">
        <f>SUM(('1600 CURVED'!O17+600)*1.4*4.2)</f>
        <v>80675.069999999992</v>
      </c>
      <c r="O10" s="153">
        <f>SUM(('1600 CURVED'!P17+600)*1.4*4.2)</f>
        <v>84726.389999999985</v>
      </c>
      <c r="P10" s="153">
        <f>SUM(('1600 CURVED'!Q17+600)*1.4*4.2)</f>
        <v>88949.7</v>
      </c>
      <c r="Q10" s="153">
        <f>SUM(('1600 CURVED'!R17+600)*1.4*4.2)</f>
        <v>92121.96</v>
      </c>
      <c r="R10" s="153">
        <f>SUM(('1600 CURVED'!S17+600)*1.4*4.2)</f>
        <v>95275.11</v>
      </c>
      <c r="S10" s="153"/>
    </row>
    <row r="11" spans="1:19">
      <c r="A11" s="232">
        <v>750</v>
      </c>
      <c r="B11" s="153">
        <f>SUM(('1600 CURVED'!C18+600)*1.4*4.2)</f>
        <v>37582.019999999997</v>
      </c>
      <c r="C11" s="153">
        <f>SUM(('1600 CURVED'!D18+600)*1.4*4.2)</f>
        <v>41480.46</v>
      </c>
      <c r="D11" s="153">
        <f>SUM(('1600 CURVED'!E18+600)*1.4*4.2)</f>
        <v>45206.909999999996</v>
      </c>
      <c r="E11" s="153">
        <f>SUM(('1600 CURVED'!F18+600)*1.4*4.2)</f>
        <v>48398.28</v>
      </c>
      <c r="F11" s="153">
        <f>SUM(('1600 CURVED'!G18+600)*1.4*4.2)</f>
        <v>52946.46</v>
      </c>
      <c r="G11" s="153">
        <f>SUM(('1600 CURVED'!H18+600)*1.4*4.2)</f>
        <v>57112.439999999995</v>
      </c>
      <c r="H11" s="153">
        <f>SUM(('1600 CURVED'!I18+600)*1.4*4.2)</f>
        <v>61698.84</v>
      </c>
      <c r="I11" s="153">
        <f>SUM(('1600 CURVED'!J18+600)*1.4*4.2)</f>
        <v>64890.21</v>
      </c>
      <c r="J11" s="153">
        <f>SUM(('1600 CURVED'!K18+600)*1.4*4.2)</f>
        <v>68100.69</v>
      </c>
      <c r="K11" s="153">
        <f>SUM(('1600 CURVED'!L18+600)*1.4*4.2)</f>
        <v>72572.429999999993</v>
      </c>
      <c r="L11" s="153">
        <f>SUM(('1600 CURVED'!M18+600)*1.4*4.2)</f>
        <v>75954.900000000009</v>
      </c>
      <c r="M11" s="153">
        <f>SUM(('1600 CURVED'!N18+600)*1.4*4.2)</f>
        <v>80331.09</v>
      </c>
      <c r="N11" s="153">
        <f>SUM(('1600 CURVED'!O18+600)*1.4*4.2)</f>
        <v>93478.77</v>
      </c>
      <c r="O11" s="153">
        <f>SUM(('1600 CURVED'!P18+600)*1.4*4.2)</f>
        <v>98714.91</v>
      </c>
      <c r="P11" s="153">
        <f>SUM(('1600 CURVED'!Q18+600)*1.4*4.2)</f>
        <v>103243.98</v>
      </c>
      <c r="Q11" s="153">
        <f>SUM(('1600 CURVED'!R18+600)*1.4*4.2)</f>
        <v>107065.98</v>
      </c>
      <c r="R11" s="153"/>
      <c r="S11" s="153"/>
    </row>
    <row r="12" spans="1:19">
      <c r="A12" s="232">
        <v>800</v>
      </c>
      <c r="B12" s="153">
        <f>SUM(('1600 CURVED'!C19+600)*1.4*4.2)</f>
        <v>38537.519999999997</v>
      </c>
      <c r="C12" s="153">
        <f>SUM(('1600 CURVED'!D19+600)*1.4*4.2)</f>
        <v>42588.84</v>
      </c>
      <c r="D12" s="153">
        <f>SUM(('1600 CURVED'!E19+600)*1.4*4.2)</f>
        <v>46410.84</v>
      </c>
      <c r="E12" s="153">
        <f>SUM(('1600 CURVED'!F19+600)*1.4*4.2)</f>
        <v>49755.09</v>
      </c>
      <c r="F12" s="153">
        <f>SUM(('1600 CURVED'!G19+600)*1.4*4.2)</f>
        <v>54398.82</v>
      </c>
      <c r="G12" s="153">
        <f>SUM(('1600 CURVED'!H19+600)*1.4*4.2)</f>
        <v>64584.45</v>
      </c>
      <c r="H12" s="153">
        <f>SUM(('1600 CURVED'!I19+600)*1.4*4.2)</f>
        <v>69858.81</v>
      </c>
      <c r="I12" s="153">
        <f>SUM(('1600 CURVED'!J19+600)*1.4*4.2)</f>
        <v>73680.81</v>
      </c>
      <c r="J12" s="153">
        <f>SUM(('1600 CURVED'!K19+600)*1.4*4.2)</f>
        <v>77560.139999999985</v>
      </c>
      <c r="K12" s="153">
        <f>SUM(('1600 CURVED'!L19+600)*1.4*4.2)</f>
        <v>82719.839999999997</v>
      </c>
      <c r="L12" s="153">
        <f>SUM(('1600 CURVED'!M19+600)*1.4*4.2)</f>
        <v>86790.27</v>
      </c>
      <c r="M12" s="153">
        <f>SUM(('1600 CURVED'!N19+600)*1.4*4.2)</f>
        <v>92045.52</v>
      </c>
      <c r="N12" s="153">
        <f>SUM(('1600 CURVED'!O19+600)*1.4*4.2)</f>
        <v>96440.819999999992</v>
      </c>
      <c r="O12" s="153">
        <f>SUM(('1600 CURVED'!P19+600)*1.4*4.2)</f>
        <v>101390.31</v>
      </c>
      <c r="P12" s="153"/>
      <c r="Q12" s="153"/>
      <c r="R12" s="153"/>
      <c r="S12" s="153"/>
    </row>
    <row r="13" spans="1:19">
      <c r="A13" s="232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</row>
    <row r="14" spans="1:19">
      <c r="A14" s="232"/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</row>
    <row r="15" spans="1:19">
      <c r="A15" s="232"/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</row>
    <row r="16" spans="1:19">
      <c r="A16" s="232"/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</row>
    <row r="17" spans="1:19">
      <c r="A17" s="232"/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53"/>
      <c r="R17" s="153"/>
      <c r="S17" s="153"/>
    </row>
    <row r="18" spans="1:19">
      <c r="A18" s="232"/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</row>
    <row r="20" spans="1:19">
      <c r="A20" s="209"/>
      <c r="B20" s="210"/>
      <c r="C20" s="210"/>
      <c r="D20" s="210"/>
      <c r="E20" s="209"/>
    </row>
    <row r="21" spans="1:19">
      <c r="A21" s="211"/>
      <c r="B21" s="212"/>
      <c r="C21" s="212"/>
      <c r="D21" s="212"/>
      <c r="E21" s="209"/>
    </row>
    <row r="22" spans="1:19">
      <c r="A22" s="211"/>
      <c r="B22" s="212"/>
      <c r="C22" s="212"/>
      <c r="D22" s="212"/>
      <c r="E22" s="209"/>
    </row>
    <row r="23" spans="1:19">
      <c r="A23" s="211"/>
      <c r="B23" s="212"/>
      <c r="C23" s="212"/>
      <c r="D23" s="212"/>
      <c r="E23" s="209"/>
    </row>
    <row r="24" spans="1:19">
      <c r="A24" s="211"/>
      <c r="B24" s="212"/>
      <c r="C24" s="212"/>
      <c r="D24" s="212"/>
      <c r="E24" s="209"/>
    </row>
    <row r="25" spans="1:19">
      <c r="A25" s="211"/>
      <c r="B25" s="212"/>
      <c r="C25" s="212"/>
      <c r="D25" s="212"/>
      <c r="E25" s="209"/>
    </row>
    <row r="26" spans="1:19">
      <c r="A26" s="211"/>
      <c r="B26" s="212"/>
      <c r="C26" s="212"/>
      <c r="D26" s="212"/>
      <c r="E26" s="209"/>
    </row>
    <row r="27" spans="1:19">
      <c r="A27" s="211"/>
      <c r="B27" s="212"/>
      <c r="C27" s="212"/>
      <c r="D27" s="212"/>
      <c r="E27" s="209"/>
    </row>
    <row r="28" spans="1:19">
      <c r="A28" s="211"/>
      <c r="B28" s="212"/>
      <c r="C28" s="212"/>
      <c r="D28" s="212"/>
      <c r="E28" s="209"/>
    </row>
    <row r="29" spans="1:19">
      <c r="A29" s="211"/>
      <c r="B29" s="212"/>
      <c r="C29" s="212"/>
      <c r="D29" s="212"/>
      <c r="E29" s="209"/>
    </row>
    <row r="30" spans="1:19">
      <c r="A30" s="211"/>
      <c r="B30" s="212"/>
      <c r="C30" s="212"/>
      <c r="D30" s="212"/>
      <c r="E30" s="209"/>
    </row>
    <row r="31" spans="1:19" ht="2.25" hidden="1" customHeight="1">
      <c r="A31" s="211"/>
      <c r="B31" s="212"/>
      <c r="C31" s="212"/>
      <c r="D31" s="212"/>
      <c r="E31" s="209"/>
    </row>
    <row r="32" spans="1:19" ht="2.25" hidden="1" customHeight="1">
      <c r="A32" s="211"/>
      <c r="B32" s="212"/>
      <c r="C32" s="212"/>
      <c r="D32" s="212"/>
      <c r="E32" s="209"/>
    </row>
    <row r="33" spans="1:5" ht="2.25" hidden="1" customHeight="1">
      <c r="A33" s="211"/>
      <c r="B33" s="212"/>
      <c r="C33" s="212"/>
      <c r="D33" s="212"/>
      <c r="E33" s="209"/>
    </row>
    <row r="34" spans="1:5" ht="2.25" hidden="1" customHeight="1">
      <c r="A34" s="211"/>
      <c r="B34" s="212"/>
      <c r="C34" s="212"/>
      <c r="D34" s="212"/>
      <c r="E34" s="209"/>
    </row>
    <row r="35" spans="1:5" ht="2.25" hidden="1" customHeight="1">
      <c r="A35" s="211"/>
      <c r="B35" s="212"/>
      <c r="C35" s="212"/>
      <c r="D35" s="212"/>
      <c r="E35" s="209"/>
    </row>
    <row r="36" spans="1:5" ht="2.25" hidden="1" customHeight="1">
      <c r="A36" s="211"/>
      <c r="B36" s="212"/>
      <c r="C36" s="212"/>
      <c r="D36" s="212"/>
      <c r="E36" s="209"/>
    </row>
    <row r="37" spans="1:5" ht="2.25" hidden="1" customHeight="1">
      <c r="A37" s="211"/>
      <c r="B37" s="212"/>
      <c r="C37" s="212"/>
      <c r="D37" s="212"/>
      <c r="E37" s="209"/>
    </row>
    <row r="38" spans="1:5" ht="2.25" hidden="1" customHeight="1">
      <c r="A38" s="209"/>
      <c r="B38" s="209"/>
      <c r="C38" s="209"/>
      <c r="D38" s="209"/>
      <c r="E38" s="209"/>
    </row>
    <row r="39" spans="1:5">
      <c r="A39" s="209"/>
      <c r="B39" s="209"/>
      <c r="C39" s="209"/>
      <c r="D39" s="209"/>
      <c r="E39" s="209"/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R41"/>
  <sheetViews>
    <sheetView zoomScale="85" zoomScaleNormal="85" workbookViewId="0">
      <selection activeCell="C12" sqref="C12:R22"/>
    </sheetView>
  </sheetViews>
  <sheetFormatPr defaultRowHeight="14.25"/>
  <cols>
    <col min="1" max="1" width="8.75" customWidth="1"/>
    <col min="2" max="18" width="9.625" customWidth="1"/>
  </cols>
  <sheetData>
    <row r="2" spans="1:18" ht="15" customHeight="1">
      <c r="B2" s="249"/>
      <c r="C2" s="249"/>
      <c r="D2" s="249"/>
      <c r="E2" s="21"/>
      <c r="F2" s="251" t="s">
        <v>62</v>
      </c>
      <c r="G2" s="251"/>
      <c r="H2" s="251"/>
      <c r="I2" s="251"/>
      <c r="J2" s="251"/>
      <c r="K2" s="251"/>
      <c r="L2" s="251"/>
      <c r="M2" s="251"/>
      <c r="N2" s="251"/>
      <c r="O2" s="251"/>
    </row>
    <row r="3" spans="1:18" ht="15" customHeight="1">
      <c r="B3" s="249"/>
      <c r="C3" s="249"/>
      <c r="D3" s="249"/>
      <c r="E3" s="14"/>
      <c r="F3" s="251"/>
      <c r="G3" s="251"/>
      <c r="H3" s="251"/>
      <c r="I3" s="251"/>
      <c r="J3" s="251"/>
      <c r="K3" s="251"/>
      <c r="L3" s="251"/>
      <c r="M3" s="251"/>
      <c r="N3" s="251"/>
      <c r="O3" s="251"/>
    </row>
    <row r="4" spans="1:18" ht="15" customHeight="1">
      <c r="B4" s="249"/>
      <c r="C4" s="249"/>
      <c r="D4" s="249"/>
      <c r="E4" s="14"/>
      <c r="F4" s="251"/>
      <c r="G4" s="251"/>
      <c r="H4" s="251"/>
      <c r="I4" s="251"/>
      <c r="J4" s="251"/>
      <c r="K4" s="251"/>
      <c r="L4" s="251"/>
      <c r="M4" s="251"/>
      <c r="N4" s="251"/>
      <c r="O4" s="251"/>
    </row>
    <row r="5" spans="1:18" ht="15" customHeight="1" thickBot="1">
      <c r="A5" s="20"/>
      <c r="B5" s="250"/>
      <c r="C5" s="250"/>
      <c r="D5" s="250"/>
      <c r="E5" s="22"/>
      <c r="F5" s="252"/>
      <c r="G5" s="252"/>
      <c r="H5" s="252"/>
      <c r="I5" s="252"/>
      <c r="J5" s="252"/>
      <c r="K5" s="252"/>
      <c r="L5" s="252"/>
      <c r="M5" s="252"/>
      <c r="N5" s="252"/>
      <c r="O5" s="252"/>
      <c r="P5" s="20"/>
      <c r="Q5" s="20"/>
      <c r="R5" s="20"/>
    </row>
    <row r="6" spans="1:18" ht="15" customHeight="1">
      <c r="B6" s="221"/>
      <c r="C6" s="221"/>
      <c r="D6" s="221"/>
      <c r="E6" s="14"/>
      <c r="F6" s="223"/>
      <c r="G6" s="223"/>
      <c r="H6" s="223"/>
      <c r="I6" s="223"/>
      <c r="J6" s="223"/>
      <c r="K6" s="223"/>
      <c r="L6" s="223"/>
      <c r="M6" s="223"/>
      <c r="N6" s="223"/>
      <c r="O6" s="223"/>
      <c r="Q6" s="270" t="s">
        <v>1</v>
      </c>
      <c r="R6" s="270"/>
    </row>
    <row r="7" spans="1:18" ht="15" customHeight="1">
      <c r="B7" s="221"/>
      <c r="C7" s="221"/>
      <c r="D7" s="221"/>
      <c r="E7" s="14"/>
      <c r="F7" s="223"/>
      <c r="G7" s="223"/>
      <c r="H7" s="223"/>
      <c r="I7" s="223"/>
      <c r="J7" s="223"/>
      <c r="K7" s="223"/>
      <c r="L7" s="223"/>
      <c r="M7" s="223"/>
      <c r="N7" s="223"/>
      <c r="O7" s="223"/>
      <c r="Q7" s="221"/>
      <c r="R7" s="221"/>
    </row>
    <row r="8" spans="1:18" ht="15" customHeight="1" thickBot="1">
      <c r="B8" s="221"/>
      <c r="C8" s="221"/>
      <c r="D8" s="221"/>
      <c r="E8" s="14"/>
      <c r="F8" s="223"/>
      <c r="G8" s="223"/>
      <c r="H8" s="223"/>
      <c r="I8" s="223"/>
      <c r="J8" s="223"/>
      <c r="K8" s="223"/>
      <c r="L8" s="223"/>
      <c r="M8" s="223"/>
      <c r="N8" s="223"/>
      <c r="O8" s="223"/>
      <c r="Q8" s="221"/>
      <c r="R8" s="221"/>
    </row>
    <row r="9" spans="1:18" ht="20.100000000000001" customHeight="1">
      <c r="B9" s="262" t="s">
        <v>63</v>
      </c>
      <c r="C9" s="262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/>
      <c r="Q9" s="262"/>
      <c r="R9" s="262"/>
    </row>
    <row r="10" spans="1:18" ht="21.95" customHeight="1">
      <c r="A10" s="15"/>
      <c r="B10" s="255" t="s">
        <v>3</v>
      </c>
      <c r="C10" s="255" t="s">
        <v>64</v>
      </c>
      <c r="D10" s="255"/>
      <c r="E10" s="255"/>
      <c r="F10" s="255"/>
      <c r="G10" s="255"/>
      <c r="H10" s="255"/>
      <c r="I10" s="255"/>
      <c r="J10" s="255"/>
      <c r="K10" s="255"/>
      <c r="L10" s="255"/>
      <c r="M10" s="255"/>
      <c r="N10" s="255"/>
      <c r="O10" s="255"/>
      <c r="P10" s="255"/>
      <c r="Q10" s="255"/>
      <c r="R10" s="255"/>
    </row>
    <row r="11" spans="1:18" ht="21.95" customHeight="1">
      <c r="A11" s="15"/>
      <c r="B11" s="255"/>
      <c r="C11" s="225">
        <v>150</v>
      </c>
      <c r="D11" s="224">
        <v>200</v>
      </c>
      <c r="E11" s="224">
        <v>250</v>
      </c>
      <c r="F11" s="224">
        <v>300</v>
      </c>
      <c r="G11" s="224">
        <v>350</v>
      </c>
      <c r="H11" s="224">
        <v>400</v>
      </c>
      <c r="I11" s="224">
        <v>450</v>
      </c>
      <c r="J11" s="224">
        <v>500</v>
      </c>
      <c r="K11" s="224">
        <v>550</v>
      </c>
      <c r="L11" s="224">
        <v>600</v>
      </c>
      <c r="M11" s="224">
        <v>650</v>
      </c>
      <c r="N11" s="224">
        <v>700</v>
      </c>
      <c r="O11" s="224">
        <v>750</v>
      </c>
      <c r="P11" s="224">
        <v>800</v>
      </c>
      <c r="Q11" s="224">
        <v>850</v>
      </c>
      <c r="R11" s="224">
        <v>900</v>
      </c>
    </row>
    <row r="12" spans="1:18" ht="21.95" customHeight="1">
      <c r="A12" s="15"/>
      <c r="B12" s="224">
        <v>300</v>
      </c>
      <c r="C12" s="139">
        <v>4296.5</v>
      </c>
      <c r="D12" s="139">
        <v>4654</v>
      </c>
      <c r="E12" s="139">
        <v>4985.5</v>
      </c>
      <c r="F12" s="139">
        <v>5271.5</v>
      </c>
      <c r="G12" s="139">
        <v>5590</v>
      </c>
      <c r="H12" s="139">
        <v>5947.5</v>
      </c>
      <c r="I12" s="139">
        <v>6331</v>
      </c>
      <c r="J12" s="139">
        <v>6578</v>
      </c>
      <c r="K12" s="139">
        <v>6870.5</v>
      </c>
      <c r="L12" s="139">
        <v>7244.25</v>
      </c>
      <c r="M12" s="139">
        <v>7553</v>
      </c>
      <c r="N12" s="139">
        <v>7959.25</v>
      </c>
      <c r="O12" s="139">
        <v>8251.75</v>
      </c>
      <c r="P12" s="139">
        <v>8615.75</v>
      </c>
      <c r="Q12" s="139">
        <v>9119.5</v>
      </c>
      <c r="R12" s="139">
        <v>9415.25</v>
      </c>
    </row>
    <row r="13" spans="1:18" ht="21.95" customHeight="1">
      <c r="A13" s="15"/>
      <c r="B13" s="224">
        <v>350</v>
      </c>
      <c r="C13" s="139">
        <v>4550</v>
      </c>
      <c r="D13" s="139">
        <v>4933.5</v>
      </c>
      <c r="E13" s="139">
        <v>5291</v>
      </c>
      <c r="F13" s="139">
        <v>5599.75</v>
      </c>
      <c r="G13" s="139">
        <v>5944.25</v>
      </c>
      <c r="H13" s="139">
        <v>6285.5</v>
      </c>
      <c r="I13" s="139">
        <v>6708</v>
      </c>
      <c r="J13" s="139">
        <v>7016.75</v>
      </c>
      <c r="K13" s="139">
        <v>7328.75</v>
      </c>
      <c r="L13" s="139">
        <v>7741.5</v>
      </c>
      <c r="M13" s="139">
        <v>8066.5</v>
      </c>
      <c r="N13" s="139">
        <v>8511.75</v>
      </c>
      <c r="O13" s="139">
        <v>8966.75</v>
      </c>
      <c r="P13" s="139">
        <v>9360</v>
      </c>
      <c r="Q13" s="139">
        <v>9733.75</v>
      </c>
      <c r="R13" s="139">
        <v>10049</v>
      </c>
    </row>
    <row r="14" spans="1:18" ht="21.95" customHeight="1">
      <c r="A14" s="15"/>
      <c r="B14" s="224">
        <v>400</v>
      </c>
      <c r="C14" s="139">
        <v>5424.25</v>
      </c>
      <c r="D14" s="139">
        <v>5187</v>
      </c>
      <c r="E14" s="139">
        <v>5560.75</v>
      </c>
      <c r="F14" s="139">
        <v>5892.25</v>
      </c>
      <c r="G14" s="139">
        <v>6207.5</v>
      </c>
      <c r="H14" s="139">
        <v>6620.25</v>
      </c>
      <c r="I14" s="140">
        <v>8290.75</v>
      </c>
      <c r="J14" s="140">
        <v>8710</v>
      </c>
      <c r="K14" s="140">
        <v>9132.5</v>
      </c>
      <c r="L14" s="140">
        <v>9662.25</v>
      </c>
      <c r="M14" s="140">
        <v>10257</v>
      </c>
      <c r="N14" s="140">
        <v>10842</v>
      </c>
      <c r="O14" s="140">
        <v>11267.75</v>
      </c>
      <c r="P14" s="140">
        <v>11787.75</v>
      </c>
      <c r="Q14" s="140">
        <v>12275.25</v>
      </c>
      <c r="R14" s="140">
        <v>12701</v>
      </c>
    </row>
    <row r="15" spans="1:18" ht="21.95" customHeight="1">
      <c r="A15" s="15"/>
      <c r="B15" s="224">
        <v>450</v>
      </c>
      <c r="C15" s="140">
        <v>6191.25</v>
      </c>
      <c r="D15" s="140">
        <v>6721</v>
      </c>
      <c r="E15" s="140">
        <v>7221.5</v>
      </c>
      <c r="F15" s="140">
        <v>7657</v>
      </c>
      <c r="G15" s="140">
        <v>8092.5</v>
      </c>
      <c r="H15" s="140">
        <v>8625.5</v>
      </c>
      <c r="I15" s="140">
        <v>9210.5</v>
      </c>
      <c r="J15" s="140">
        <v>9642.75</v>
      </c>
      <c r="K15" s="140">
        <v>10244</v>
      </c>
      <c r="L15" s="140">
        <v>10806.25</v>
      </c>
      <c r="M15" s="140">
        <v>11267.75</v>
      </c>
      <c r="N15" s="140">
        <v>11878.75</v>
      </c>
      <c r="O15" s="140">
        <v>12327.25</v>
      </c>
      <c r="P15" s="140">
        <v>12866.75</v>
      </c>
      <c r="Q15" s="140">
        <v>13386.75</v>
      </c>
      <c r="R15" s="140">
        <v>13832</v>
      </c>
    </row>
    <row r="16" spans="1:18" ht="21.95" customHeight="1">
      <c r="A16" s="15"/>
      <c r="B16" s="224">
        <v>500</v>
      </c>
      <c r="C16" s="140">
        <v>6418.75</v>
      </c>
      <c r="D16" s="140">
        <v>6974.5</v>
      </c>
      <c r="E16" s="140">
        <v>7491.25</v>
      </c>
      <c r="F16" s="140">
        <v>7904</v>
      </c>
      <c r="G16" s="140">
        <v>8401.25</v>
      </c>
      <c r="H16" s="140">
        <v>8960.25</v>
      </c>
      <c r="I16" s="140">
        <v>9571.25</v>
      </c>
      <c r="J16" s="140">
        <v>10185.5</v>
      </c>
      <c r="K16" s="140">
        <v>10643.75</v>
      </c>
      <c r="L16" s="140">
        <v>11235.25</v>
      </c>
      <c r="M16" s="140">
        <v>11713</v>
      </c>
      <c r="N16" s="140">
        <v>12343.5</v>
      </c>
      <c r="O16" s="140">
        <v>12808.25</v>
      </c>
      <c r="P16" s="140">
        <v>13373.75</v>
      </c>
      <c r="Q16" s="140">
        <v>13916.5</v>
      </c>
      <c r="R16" s="140">
        <v>14381.25</v>
      </c>
    </row>
    <row r="17" spans="1:18" ht="21.95" customHeight="1">
      <c r="A17" s="15"/>
      <c r="B17" s="224">
        <v>550</v>
      </c>
      <c r="C17" s="140">
        <v>6669</v>
      </c>
      <c r="D17" s="140">
        <v>7260.5</v>
      </c>
      <c r="E17" s="140">
        <v>7761</v>
      </c>
      <c r="F17" s="140">
        <v>8232.25</v>
      </c>
      <c r="G17" s="140">
        <v>8755.5</v>
      </c>
      <c r="H17" s="140">
        <v>9347</v>
      </c>
      <c r="I17" s="140">
        <v>10153</v>
      </c>
      <c r="J17" s="140">
        <v>10627.5</v>
      </c>
      <c r="K17" s="140">
        <v>11098.75</v>
      </c>
      <c r="L17" s="140">
        <v>11732.5</v>
      </c>
      <c r="M17" s="140">
        <v>12229.75</v>
      </c>
      <c r="N17" s="140">
        <v>12883</v>
      </c>
      <c r="O17" s="140">
        <v>13364</v>
      </c>
      <c r="P17" s="140">
        <v>13965.25</v>
      </c>
      <c r="Q17" s="140">
        <v>14534</v>
      </c>
      <c r="R17" s="140">
        <v>15018.25</v>
      </c>
    </row>
    <row r="18" spans="1:18" ht="21.95" customHeight="1">
      <c r="A18" s="15"/>
      <c r="B18" s="224">
        <v>600</v>
      </c>
      <c r="C18" s="140">
        <v>6890</v>
      </c>
      <c r="D18" s="140">
        <v>7514</v>
      </c>
      <c r="E18" s="140">
        <v>8027.5</v>
      </c>
      <c r="F18" s="140">
        <v>8518.25</v>
      </c>
      <c r="G18" s="140">
        <v>9064.25</v>
      </c>
      <c r="H18" s="140">
        <v>9685</v>
      </c>
      <c r="I18" s="140">
        <v>10513.75</v>
      </c>
      <c r="J18" s="140">
        <v>11004.5</v>
      </c>
      <c r="K18" s="140">
        <v>11498.5</v>
      </c>
      <c r="L18" s="140">
        <v>12158.25</v>
      </c>
      <c r="M18" s="140">
        <v>12671.75</v>
      </c>
      <c r="N18" s="140">
        <v>13351</v>
      </c>
      <c r="O18" s="140">
        <v>13848.25</v>
      </c>
      <c r="P18" s="140">
        <v>14475.5</v>
      </c>
      <c r="Q18" s="140">
        <v>15067</v>
      </c>
      <c r="R18" s="140">
        <v>15567.5</v>
      </c>
    </row>
    <row r="19" spans="1:18" ht="21.95" customHeight="1">
      <c r="A19" s="15"/>
      <c r="B19" s="224">
        <v>650</v>
      </c>
      <c r="C19" s="140">
        <v>7143.5</v>
      </c>
      <c r="D19" s="140">
        <v>7793.5</v>
      </c>
      <c r="E19" s="140">
        <v>8336.25</v>
      </c>
      <c r="F19" s="140">
        <v>8846.5</v>
      </c>
      <c r="G19" s="140">
        <v>9418.5</v>
      </c>
      <c r="H19" s="140">
        <v>10224.5</v>
      </c>
      <c r="I19" s="140">
        <v>10939.5</v>
      </c>
      <c r="J19" s="140">
        <v>11443.25</v>
      </c>
      <c r="K19" s="140">
        <v>11956.75</v>
      </c>
      <c r="L19" s="140">
        <v>12649</v>
      </c>
      <c r="M19" s="140">
        <v>13188.5</v>
      </c>
      <c r="N19" s="140">
        <v>13890.5</v>
      </c>
      <c r="O19" s="140">
        <v>14404</v>
      </c>
      <c r="P19" s="140">
        <v>15067</v>
      </c>
      <c r="Q19" s="140">
        <v>15681.25</v>
      </c>
      <c r="R19" s="140">
        <v>16204.5</v>
      </c>
    </row>
    <row r="20" spans="1:18" ht="21.95" customHeight="1">
      <c r="A20" s="15"/>
      <c r="B20" s="224">
        <v>700</v>
      </c>
      <c r="C20" s="140">
        <v>7367.75</v>
      </c>
      <c r="D20" s="140">
        <v>8001.5</v>
      </c>
      <c r="E20" s="140">
        <v>8609.25</v>
      </c>
      <c r="F20" s="140">
        <v>9139</v>
      </c>
      <c r="G20" s="140">
        <v>9720.75</v>
      </c>
      <c r="H20" s="140">
        <v>10549.5</v>
      </c>
      <c r="I20" s="140">
        <v>11300.25</v>
      </c>
      <c r="J20" s="140">
        <v>11826.75</v>
      </c>
      <c r="K20" s="140">
        <v>12353.25</v>
      </c>
      <c r="L20" s="140">
        <v>13081.25</v>
      </c>
      <c r="M20" s="140">
        <v>13637</v>
      </c>
      <c r="N20" s="140">
        <v>14352</v>
      </c>
      <c r="O20" s="140">
        <v>14888.25</v>
      </c>
      <c r="P20" s="140">
        <v>15577.25</v>
      </c>
      <c r="Q20" s="140">
        <v>16295.5</v>
      </c>
      <c r="R20" s="140">
        <v>16835</v>
      </c>
    </row>
    <row r="21" spans="1:18" ht="21.95" customHeight="1">
      <c r="A21" s="15"/>
      <c r="B21" s="224">
        <v>750</v>
      </c>
      <c r="C21" s="140">
        <v>7621.25</v>
      </c>
      <c r="D21" s="140">
        <v>8284.25</v>
      </c>
      <c r="E21" s="140">
        <v>8918</v>
      </c>
      <c r="F21" s="140">
        <v>9464</v>
      </c>
      <c r="G21" s="140">
        <v>10234.25</v>
      </c>
      <c r="H21" s="140">
        <v>10942.75</v>
      </c>
      <c r="I21" s="140">
        <v>11722.75</v>
      </c>
      <c r="J21" s="140">
        <v>12265.5</v>
      </c>
      <c r="K21" s="140">
        <v>12811.5</v>
      </c>
      <c r="L21" s="140">
        <v>13572</v>
      </c>
      <c r="M21" s="140">
        <v>14147.25</v>
      </c>
      <c r="N21" s="140">
        <v>14891.5</v>
      </c>
      <c r="O21" s="141">
        <v>17186</v>
      </c>
      <c r="P21" s="141" t="s">
        <v>6</v>
      </c>
      <c r="Q21" s="141" t="s">
        <v>6</v>
      </c>
      <c r="R21" s="141" t="s">
        <v>6</v>
      </c>
    </row>
    <row r="22" spans="1:18" ht="21.95" customHeight="1">
      <c r="A22" s="15"/>
      <c r="B22" s="224">
        <v>800</v>
      </c>
      <c r="C22" s="140">
        <v>7845.5</v>
      </c>
      <c r="D22" s="140">
        <v>8534.5</v>
      </c>
      <c r="E22" s="140">
        <v>9187.75</v>
      </c>
      <c r="F22" s="140">
        <v>9753.25</v>
      </c>
      <c r="G22" s="140">
        <v>10543</v>
      </c>
      <c r="H22" s="141">
        <v>12330.5</v>
      </c>
      <c r="I22" s="141">
        <v>13230.75</v>
      </c>
      <c r="J22" s="141">
        <v>13880.75</v>
      </c>
      <c r="K22" s="141">
        <v>14537.25</v>
      </c>
      <c r="L22" s="141">
        <v>15418</v>
      </c>
      <c r="M22" s="141">
        <v>16110.25</v>
      </c>
      <c r="N22" s="141">
        <v>17004</v>
      </c>
      <c r="O22" s="141" t="s">
        <v>6</v>
      </c>
      <c r="P22" s="141" t="s">
        <v>6</v>
      </c>
      <c r="Q22" s="142" t="s">
        <v>6</v>
      </c>
      <c r="R22" s="142" t="s">
        <v>6</v>
      </c>
    </row>
    <row r="23" spans="1:18" ht="17.100000000000001" customHeight="1">
      <c r="N23" s="221"/>
    </row>
    <row r="24" spans="1:18" ht="17.100000000000001" customHeight="1">
      <c r="A24" s="19"/>
      <c r="B24" s="14" t="s">
        <v>49</v>
      </c>
      <c r="C24" s="16"/>
      <c r="D24" s="16"/>
      <c r="E24" s="15"/>
      <c r="F24" s="10"/>
      <c r="G24" s="10"/>
      <c r="H24" s="10"/>
      <c r="I24" s="18"/>
      <c r="J24" s="14" t="s">
        <v>9</v>
      </c>
      <c r="K24" s="13"/>
      <c r="M24" s="13"/>
      <c r="N24" s="13"/>
      <c r="O24" s="13"/>
    </row>
    <row r="25" spans="1:18" ht="17.100000000000001" customHeight="1">
      <c r="A25" s="19"/>
      <c r="B25" s="14" t="s">
        <v>50</v>
      </c>
      <c r="C25" s="15"/>
      <c r="D25" s="15"/>
      <c r="E25" s="15"/>
      <c r="F25" s="10"/>
      <c r="G25" s="10"/>
      <c r="H25" s="10"/>
      <c r="I25" s="18"/>
      <c r="J25" s="14" t="s">
        <v>11</v>
      </c>
      <c r="K25" s="13"/>
      <c r="M25" s="13"/>
      <c r="N25" s="13"/>
      <c r="O25" s="13"/>
    </row>
    <row r="26" spans="1:18" ht="17.100000000000001" customHeight="1">
      <c r="A26" s="19"/>
      <c r="B26" s="14" t="s">
        <v>51</v>
      </c>
      <c r="C26" s="17"/>
      <c r="D26" s="17"/>
      <c r="E26" s="15"/>
      <c r="F26" s="15"/>
      <c r="G26" s="10"/>
      <c r="H26" s="10"/>
      <c r="I26" s="18"/>
      <c r="J26" s="14" t="s">
        <v>13</v>
      </c>
      <c r="K26" s="13"/>
      <c r="M26" s="13"/>
      <c r="N26" s="13"/>
      <c r="O26" s="13"/>
    </row>
    <row r="27" spans="1:18" ht="17.100000000000001" customHeight="1">
      <c r="A27" s="19"/>
      <c r="B27" s="14" t="s">
        <v>52</v>
      </c>
      <c r="C27" s="15"/>
      <c r="D27" s="17"/>
      <c r="E27" s="15"/>
      <c r="F27" s="15"/>
      <c r="G27" s="10"/>
      <c r="H27" s="10"/>
      <c r="I27" s="18"/>
      <c r="J27" s="14" t="s">
        <v>15</v>
      </c>
      <c r="K27" s="13"/>
      <c r="M27" s="13"/>
      <c r="N27" s="13"/>
      <c r="O27" s="13"/>
    </row>
    <row r="28" spans="1:18" ht="17.100000000000001" customHeight="1">
      <c r="A28" s="19"/>
      <c r="B28" s="14" t="s">
        <v>16</v>
      </c>
      <c r="C28" s="15"/>
      <c r="D28" s="17"/>
      <c r="E28" s="15"/>
      <c r="F28" s="10"/>
      <c r="G28" s="10"/>
      <c r="H28" s="10"/>
      <c r="I28" s="18"/>
      <c r="J28" s="14" t="s">
        <v>17</v>
      </c>
      <c r="K28" s="13"/>
      <c r="M28" s="13"/>
      <c r="N28" s="13"/>
      <c r="O28" s="13"/>
    </row>
    <row r="29" spans="1:18" ht="17.100000000000001" customHeight="1">
      <c r="A29" s="19"/>
      <c r="B29" s="14" t="s">
        <v>53</v>
      </c>
      <c r="C29" s="15"/>
      <c r="D29" s="15"/>
      <c r="E29" s="15"/>
      <c r="F29" s="10"/>
      <c r="G29" s="10"/>
      <c r="H29" s="10"/>
      <c r="I29" s="18"/>
      <c r="J29" s="31" t="s">
        <v>19</v>
      </c>
      <c r="K29" s="13"/>
      <c r="M29" s="13"/>
      <c r="N29" s="13"/>
      <c r="O29" s="13"/>
    </row>
    <row r="30" spans="1:18" ht="17.100000000000001" customHeight="1">
      <c r="A30" s="19"/>
      <c r="B30" s="14" t="s">
        <v>54</v>
      </c>
      <c r="C30" s="15"/>
      <c r="D30" s="15"/>
      <c r="E30" s="15"/>
      <c r="F30" s="10"/>
      <c r="G30" s="10"/>
      <c r="H30" s="10"/>
      <c r="I30" s="18"/>
      <c r="J30" s="13" t="s">
        <v>21</v>
      </c>
      <c r="K30" s="13"/>
      <c r="M30" s="13"/>
      <c r="N30" s="13"/>
      <c r="O30" s="13"/>
    </row>
    <row r="31" spans="1:18" ht="17.100000000000001" customHeight="1">
      <c r="B31" s="14" t="s">
        <v>55</v>
      </c>
      <c r="C31" s="15"/>
      <c r="D31" s="15"/>
      <c r="E31" s="15"/>
      <c r="F31" s="10"/>
      <c r="G31" s="10"/>
      <c r="H31" s="10"/>
      <c r="I31" s="18"/>
      <c r="J31" s="10"/>
      <c r="K31" s="10"/>
      <c r="L31" s="10"/>
      <c r="M31" s="10"/>
    </row>
    <row r="32" spans="1:18" ht="17.100000000000001" customHeight="1">
      <c r="B32" s="14" t="s">
        <v>56</v>
      </c>
      <c r="C32" s="15"/>
      <c r="D32" s="15"/>
      <c r="E32" s="15"/>
      <c r="F32" s="10"/>
      <c r="G32" s="10"/>
      <c r="H32" s="10"/>
      <c r="I32" s="18"/>
      <c r="J32" s="10"/>
      <c r="K32" s="10"/>
      <c r="L32" s="10"/>
      <c r="M32" s="10"/>
    </row>
    <row r="33" spans="1:18" ht="17.100000000000001" customHeight="1">
      <c r="B33" s="14" t="s">
        <v>57</v>
      </c>
      <c r="C33" s="15"/>
      <c r="D33" s="15"/>
      <c r="E33" s="15"/>
      <c r="F33" s="10"/>
      <c r="G33" s="10"/>
      <c r="H33" s="10"/>
      <c r="I33" s="18"/>
      <c r="J33" s="10"/>
      <c r="K33" s="10"/>
      <c r="L33" s="10"/>
      <c r="M33" s="10"/>
    </row>
    <row r="34" spans="1:18" ht="17.100000000000001" customHeight="1">
      <c r="B34" s="14" t="s">
        <v>25</v>
      </c>
      <c r="C34" s="15"/>
      <c r="D34" s="15"/>
      <c r="E34" s="15"/>
      <c r="F34" s="10"/>
      <c r="G34" s="10"/>
      <c r="H34" s="10"/>
      <c r="I34" s="18"/>
      <c r="J34" s="10"/>
      <c r="K34" s="10"/>
      <c r="L34" s="10"/>
      <c r="M34" s="10"/>
    </row>
    <row r="35" spans="1:18" ht="12.95" customHeight="1">
      <c r="B35" s="14" t="s">
        <v>58</v>
      </c>
      <c r="J35" s="10"/>
      <c r="K35" s="10"/>
      <c r="L35" s="10"/>
      <c r="M35" s="10"/>
    </row>
    <row r="36" spans="1:18" ht="17.100000000000001" customHeight="1" thickBo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22"/>
      <c r="O36" s="20"/>
      <c r="P36" s="20"/>
      <c r="Q36" s="20"/>
      <c r="R36" s="20"/>
    </row>
    <row r="37" spans="1:18" ht="17.100000000000001" customHeight="1">
      <c r="N37" s="221"/>
    </row>
    <row r="38" spans="1:18" ht="13.5" customHeight="1">
      <c r="A38" s="32"/>
      <c r="B38" s="246" t="s">
        <v>33</v>
      </c>
      <c r="C38" s="246"/>
      <c r="D38" s="246"/>
      <c r="E38" s="33"/>
      <c r="F38" s="246" t="s">
        <v>28</v>
      </c>
      <c r="G38" s="246"/>
      <c r="H38" s="246"/>
      <c r="I38" s="246"/>
      <c r="J38" s="31"/>
      <c r="K38" s="248" t="s">
        <v>65</v>
      </c>
      <c r="L38" s="248"/>
      <c r="M38" s="248"/>
      <c r="N38" s="31"/>
      <c r="O38" s="248" t="s">
        <v>66</v>
      </c>
      <c r="P38" s="248"/>
      <c r="Q38" s="248"/>
      <c r="R38" s="248"/>
    </row>
    <row r="39" spans="1:18" ht="13.5" customHeight="1">
      <c r="A39" s="32"/>
      <c r="B39" s="246"/>
      <c r="C39" s="246"/>
      <c r="D39" s="246"/>
      <c r="E39" s="33"/>
      <c r="F39" s="246"/>
      <c r="G39" s="246"/>
      <c r="H39" s="246"/>
      <c r="I39" s="246"/>
      <c r="J39" s="31"/>
      <c r="K39" s="248"/>
      <c r="L39" s="248"/>
      <c r="M39" s="248"/>
      <c r="N39" s="31"/>
      <c r="O39" s="248"/>
      <c r="P39" s="248"/>
      <c r="Q39" s="248"/>
      <c r="R39" s="248"/>
    </row>
    <row r="40" spans="1:18" ht="13.5" customHeight="1">
      <c r="A40" s="32"/>
      <c r="B40" s="246"/>
      <c r="C40" s="246"/>
      <c r="D40" s="246"/>
      <c r="E40" s="33"/>
      <c r="F40" s="246"/>
      <c r="G40" s="246"/>
      <c r="H40" s="246"/>
      <c r="I40" s="246"/>
      <c r="J40" s="31"/>
      <c r="K40" s="248"/>
      <c r="L40" s="248"/>
      <c r="M40" s="248"/>
      <c r="N40" s="31"/>
      <c r="O40" s="248"/>
      <c r="P40" s="248"/>
      <c r="Q40" s="248"/>
      <c r="R40" s="248"/>
    </row>
    <row r="41" spans="1:18" ht="13.5" customHeight="1">
      <c r="A41" s="32"/>
      <c r="B41" s="246"/>
      <c r="C41" s="246"/>
      <c r="D41" s="246"/>
      <c r="E41" s="33"/>
      <c r="F41" s="246"/>
      <c r="G41" s="246"/>
      <c r="H41" s="246"/>
      <c r="I41" s="246"/>
      <c r="J41" s="31"/>
      <c r="K41" s="248"/>
      <c r="L41" s="248"/>
      <c r="M41" s="248"/>
      <c r="N41" s="31"/>
      <c r="O41" s="248"/>
      <c r="P41" s="248"/>
      <c r="Q41" s="248"/>
      <c r="R41" s="248"/>
    </row>
  </sheetData>
  <mergeCells count="10">
    <mergeCell ref="O38:R41"/>
    <mergeCell ref="B38:D41"/>
    <mergeCell ref="F38:I41"/>
    <mergeCell ref="K38:M41"/>
    <mergeCell ref="B2:D5"/>
    <mergeCell ref="F2:O5"/>
    <mergeCell ref="B9:R9"/>
    <mergeCell ref="B10:B11"/>
    <mergeCell ref="C10:R10"/>
    <mergeCell ref="Q6:R6"/>
  </mergeCells>
  <pageMargins left="0.19685039370078741" right="0.19685039370078741" top="0.19685039370078741" bottom="0.19685039370078741" header="0.19685039370078741" footer="0.19685039370078741"/>
  <pageSetup paperSize="9" scale="77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385E-D5D4-41E2-8959-8728168F086F}">
  <dimension ref="A1:Q13"/>
  <sheetViews>
    <sheetView workbookViewId="0">
      <selection activeCell="A2" sqref="A2"/>
    </sheetView>
  </sheetViews>
  <sheetFormatPr defaultColWidth="9" defaultRowHeight="12.75"/>
  <cols>
    <col min="1" max="1" width="5.5" style="15" bestFit="1" customWidth="1"/>
    <col min="2" max="12" width="7.25" style="15" bestFit="1" customWidth="1"/>
    <col min="13" max="14" width="7.875" style="15" bestFit="1" customWidth="1"/>
    <col min="15" max="16" width="7.25" style="15" bestFit="1" customWidth="1"/>
    <col min="17" max="17" width="7.875" style="15" bestFit="1" customWidth="1"/>
    <col min="18" max="16384" width="9" style="15"/>
  </cols>
  <sheetData>
    <row r="1" spans="1:17">
      <c r="A1" s="232" t="s">
        <v>3</v>
      </c>
      <c r="B1" s="233">
        <v>150</v>
      </c>
      <c r="C1" s="232">
        <v>200</v>
      </c>
      <c r="D1" s="232">
        <v>250</v>
      </c>
      <c r="E1" s="232">
        <v>300</v>
      </c>
      <c r="F1" s="232">
        <v>350</v>
      </c>
      <c r="G1" s="232">
        <v>400</v>
      </c>
      <c r="H1" s="232">
        <v>450</v>
      </c>
      <c r="I1" s="232">
        <v>500</v>
      </c>
      <c r="J1" s="232">
        <v>550</v>
      </c>
      <c r="K1" s="232">
        <v>600</v>
      </c>
      <c r="L1" s="232">
        <v>650</v>
      </c>
      <c r="M1" s="232">
        <v>700</v>
      </c>
      <c r="N1" s="232">
        <v>750</v>
      </c>
      <c r="O1" s="232">
        <v>800</v>
      </c>
      <c r="P1" s="232">
        <v>850</v>
      </c>
      <c r="Q1" s="232">
        <v>900</v>
      </c>
    </row>
    <row r="2" spans="1:17">
      <c r="A2" s="232">
        <v>300</v>
      </c>
      <c r="B2" s="153">
        <f>SUM(('1600 FULL CURVED'!C12+100)*1.4*4.2)</f>
        <v>25851.42</v>
      </c>
      <c r="C2" s="153">
        <f>SUM(('1600 FULL CURVED'!D12+100)*1.4*4.2)</f>
        <v>27953.52</v>
      </c>
      <c r="D2" s="153">
        <f>SUM(('1600 FULL CURVED'!E12+100)*1.4*4.2)</f>
        <v>29902.74</v>
      </c>
      <c r="E2" s="153">
        <f>SUM(('1600 FULL CURVED'!F12+100)*1.4*4.2)</f>
        <v>31584.42</v>
      </c>
      <c r="F2" s="153">
        <f>SUM(('1600 FULL CURVED'!G12+100)*1.4*4.2)</f>
        <v>33457.199999999997</v>
      </c>
      <c r="G2" s="153">
        <f>SUM(('1600 FULL CURVED'!H12+100)*1.4*4.2)</f>
        <v>35559.300000000003</v>
      </c>
      <c r="H2" s="153">
        <f>SUM(('1600 FULL CURVED'!I12+100)*1.4*4.2)</f>
        <v>37814.28</v>
      </c>
      <c r="I2" s="153">
        <f>SUM(('1600 FULL CURVED'!J12+100)*1.4*4.2)</f>
        <v>39266.639999999999</v>
      </c>
      <c r="J2" s="153">
        <f>SUM(('1600 FULL CURVED'!K12+100)*1.4*4.2)</f>
        <v>40986.539999999994</v>
      </c>
      <c r="K2" s="153">
        <f>SUM(('1600 FULL CURVED'!L12+100)*1.4*4.2)</f>
        <v>43184.189999999995</v>
      </c>
      <c r="L2" s="153">
        <f>SUM(('1600 FULL CURVED'!M12+100)*1.4*4.2)</f>
        <v>44999.64</v>
      </c>
      <c r="M2" s="153">
        <f>SUM(('1600 FULL CURVED'!N12+100)*1.4*4.2)</f>
        <v>47388.39</v>
      </c>
      <c r="N2" s="153">
        <f>SUM(('1600 FULL CURVED'!O12+100)*1.4*4.2)</f>
        <v>49108.29</v>
      </c>
      <c r="O2" s="153">
        <f>SUM(('1600 FULL CURVED'!P12+100)*1.4*4.2)</f>
        <v>51248.61</v>
      </c>
      <c r="P2" s="153">
        <f>SUM(('1600 FULL CURVED'!Q12+100)*1.4*4.2)</f>
        <v>54210.659999999996</v>
      </c>
      <c r="Q2" s="153">
        <f>SUM(('1600 FULL CURVED'!R12+100)*1.4*4.2)</f>
        <v>55949.67</v>
      </c>
    </row>
    <row r="3" spans="1:17">
      <c r="A3" s="232">
        <v>350</v>
      </c>
      <c r="B3" s="153">
        <f>SUM(('1600 FULL CURVED'!C13+100)*1.4*4.2)</f>
        <v>27342</v>
      </c>
      <c r="C3" s="153">
        <f>SUM(('1600 FULL CURVED'!D13+100)*1.4*4.2)</f>
        <v>29596.98</v>
      </c>
      <c r="D3" s="153">
        <f>SUM(('1600 FULL CURVED'!E13+100)*1.4*4.2)</f>
        <v>31699.079999999998</v>
      </c>
      <c r="E3" s="153">
        <f>SUM(('1600 FULL CURVED'!F13+100)*1.4*4.2)</f>
        <v>33514.53</v>
      </c>
      <c r="F3" s="153">
        <f>SUM(('1600 FULL CURVED'!G13+100)*1.4*4.2)</f>
        <v>35540.189999999995</v>
      </c>
      <c r="G3" s="153">
        <f>SUM(('1600 FULL CURVED'!H13+100)*1.4*4.2)</f>
        <v>37546.74</v>
      </c>
      <c r="H3" s="153">
        <f>SUM(('1600 FULL CURVED'!I13+100)*1.4*4.2)</f>
        <v>40031.039999999994</v>
      </c>
      <c r="I3" s="153">
        <f>SUM(('1600 FULL CURVED'!J13+100)*1.4*4.2)</f>
        <v>41846.49</v>
      </c>
      <c r="J3" s="153">
        <f>SUM(('1600 FULL CURVED'!K13+100)*1.4*4.2)</f>
        <v>43681.05</v>
      </c>
      <c r="K3" s="153">
        <f>SUM(('1600 FULL CURVED'!L13+100)*1.4*4.2)</f>
        <v>46108.02</v>
      </c>
      <c r="L3" s="153">
        <f>SUM(('1600 FULL CURVED'!M13+100)*1.4*4.2)</f>
        <v>48019.02</v>
      </c>
      <c r="M3" s="153">
        <f>SUM(('1600 FULL CURVED'!N13+100)*1.4*4.2)</f>
        <v>50637.09</v>
      </c>
      <c r="N3" s="153">
        <f>SUM(('1600 FULL CURVED'!O13+100)*1.4*4.2)</f>
        <v>53312.49</v>
      </c>
      <c r="O3" s="153">
        <f>SUM(('1600 FULL CURVED'!P13+100)*1.4*4.2)</f>
        <v>55624.800000000003</v>
      </c>
      <c r="P3" s="153">
        <f>SUM(('1600 FULL CURVED'!Q13+100)*1.4*4.2)</f>
        <v>57822.450000000004</v>
      </c>
      <c r="Q3" s="153">
        <f>SUM(('1600 FULL CURVED'!R13+100)*1.4*4.2)</f>
        <v>59676.119999999995</v>
      </c>
    </row>
    <row r="4" spans="1:17">
      <c r="A4" s="232">
        <v>400</v>
      </c>
      <c r="B4" s="153">
        <f>SUM(('1600 FULL CURVED'!C14+100)*1.4*4.2)</f>
        <v>32482.59</v>
      </c>
      <c r="C4" s="153">
        <f>SUM(('1600 FULL CURVED'!D14+100)*1.4*4.2)</f>
        <v>31087.559999999998</v>
      </c>
      <c r="D4" s="153">
        <f>SUM(('1600 FULL CURVED'!E14+100)*1.4*4.2)</f>
        <v>33285.21</v>
      </c>
      <c r="E4" s="153">
        <f>SUM(('1600 FULL CURVED'!F14+100)*1.4*4.2)</f>
        <v>35234.43</v>
      </c>
      <c r="F4" s="153">
        <f>SUM(('1600 FULL CURVED'!G14+100)*1.4*4.2)</f>
        <v>37088.1</v>
      </c>
      <c r="G4" s="153">
        <f>SUM(('1600 FULL CURVED'!H14+100)*1.4*4.2)</f>
        <v>39515.069999999992</v>
      </c>
      <c r="H4" s="153">
        <f>SUM(('1600 FULL CURVED'!I14+100)*1.4*4.2)</f>
        <v>49337.61</v>
      </c>
      <c r="I4" s="153">
        <f>SUM(('1600 FULL CURVED'!J14+100)*1.4*4.2)</f>
        <v>51802.8</v>
      </c>
      <c r="J4" s="153">
        <f>SUM(('1600 FULL CURVED'!K14+100)*1.4*4.2)</f>
        <v>54287.100000000006</v>
      </c>
      <c r="K4" s="153">
        <f>SUM(('1600 FULL CURVED'!L14+100)*1.4*4.2)</f>
        <v>57402.03</v>
      </c>
      <c r="L4" s="153">
        <f>SUM(('1600 FULL CURVED'!M14+100)*1.4*4.2)</f>
        <v>60899.159999999996</v>
      </c>
      <c r="M4" s="153">
        <f>SUM(('1600 FULL CURVED'!N14+100)*1.4*4.2)</f>
        <v>64338.96</v>
      </c>
      <c r="N4" s="153">
        <f>SUM(('1600 FULL CURVED'!O14+100)*1.4*4.2)</f>
        <v>66842.37</v>
      </c>
      <c r="O4" s="153">
        <f>SUM(('1600 FULL CURVED'!P14+100)*1.4*4.2)</f>
        <v>69899.97</v>
      </c>
      <c r="P4" s="153">
        <f>SUM(('1600 FULL CURVED'!Q14+100)*1.4*4.2)</f>
        <v>72766.47</v>
      </c>
      <c r="Q4" s="153">
        <f>SUM(('1600 FULL CURVED'!R14+100)*1.4*4.2)</f>
        <v>75269.87999999999</v>
      </c>
    </row>
    <row r="5" spans="1:17">
      <c r="A5" s="232">
        <v>450</v>
      </c>
      <c r="B5" s="153">
        <f>SUM(('1600 FULL CURVED'!C15+100)*1.4*4.2)</f>
        <v>36992.550000000003</v>
      </c>
      <c r="C5" s="153">
        <f>SUM(('1600 FULL CURVED'!D15+100)*1.4*4.2)</f>
        <v>40107.480000000003</v>
      </c>
      <c r="D5" s="153">
        <f>SUM(('1600 FULL CURVED'!E15+100)*1.4*4.2)</f>
        <v>43050.42</v>
      </c>
      <c r="E5" s="153">
        <f>SUM(('1600 FULL CURVED'!F15+100)*1.4*4.2)</f>
        <v>45611.159999999996</v>
      </c>
      <c r="F5" s="153">
        <f>SUM(('1600 FULL CURVED'!G15+100)*1.4*4.2)</f>
        <v>48171.9</v>
      </c>
      <c r="G5" s="153">
        <f>SUM(('1600 FULL CURVED'!H15+100)*1.4*4.2)</f>
        <v>51305.939999999995</v>
      </c>
      <c r="H5" s="153">
        <f>SUM(('1600 FULL CURVED'!I15+100)*1.4*4.2)</f>
        <v>54745.74</v>
      </c>
      <c r="I5" s="153">
        <f>SUM(('1600 FULL CURVED'!J15+100)*1.4*4.2)</f>
        <v>57287.369999999995</v>
      </c>
      <c r="J5" s="153">
        <f>SUM(('1600 FULL CURVED'!K15+100)*1.4*4.2)</f>
        <v>60822.719999999994</v>
      </c>
      <c r="K5" s="153">
        <f>SUM(('1600 FULL CURVED'!L15+100)*1.4*4.2)</f>
        <v>64128.749999999993</v>
      </c>
      <c r="L5" s="153">
        <f>SUM(('1600 FULL CURVED'!M15+100)*1.4*4.2)</f>
        <v>66842.37</v>
      </c>
      <c r="M5" s="153">
        <f>SUM(('1600 FULL CURVED'!N15+100)*1.4*4.2)</f>
        <v>70435.05</v>
      </c>
      <c r="N5" s="153">
        <f>SUM(('1600 FULL CURVED'!O15+100)*1.4*4.2)</f>
        <v>73072.23</v>
      </c>
      <c r="O5" s="153">
        <f>SUM(('1600 FULL CURVED'!P15+100)*1.4*4.2)</f>
        <v>76244.489999999991</v>
      </c>
      <c r="P5" s="153">
        <f>SUM(('1600 FULL CURVED'!Q15+100)*1.4*4.2)</f>
        <v>79302.09</v>
      </c>
      <c r="Q5" s="153">
        <f>SUM(('1600 FULL CURVED'!R15+100)*1.4*4.2)</f>
        <v>81920.160000000003</v>
      </c>
    </row>
    <row r="6" spans="1:17">
      <c r="A6" s="232">
        <v>500</v>
      </c>
      <c r="B6" s="153">
        <f>SUM(('1600 FULL CURVED'!C16+100)*1.4*4.2)</f>
        <v>38330.25</v>
      </c>
      <c r="C6" s="153">
        <f>SUM(('1600 FULL CURVED'!D16+100)*1.4*4.2)</f>
        <v>41598.06</v>
      </c>
      <c r="D6" s="153">
        <f>SUM(('1600 FULL CURVED'!E16+100)*1.4*4.2)</f>
        <v>44636.55</v>
      </c>
      <c r="E6" s="153">
        <f>SUM(('1600 FULL CURVED'!F16+100)*1.4*4.2)</f>
        <v>47063.519999999997</v>
      </c>
      <c r="F6" s="153">
        <f>SUM(('1600 FULL CURVED'!G16+100)*1.4*4.2)</f>
        <v>49987.35</v>
      </c>
      <c r="G6" s="153">
        <f>SUM(('1600 FULL CURVED'!H16+100)*1.4*4.2)</f>
        <v>53274.27</v>
      </c>
      <c r="H6" s="153">
        <f>SUM(('1600 FULL CURVED'!I16+100)*1.4*4.2)</f>
        <v>56866.950000000004</v>
      </c>
      <c r="I6" s="153">
        <f>SUM(('1600 FULL CURVED'!J16+100)*1.4*4.2)</f>
        <v>60478.74</v>
      </c>
      <c r="J6" s="153">
        <f>SUM(('1600 FULL CURVED'!K16+100)*1.4*4.2)</f>
        <v>63173.249999999993</v>
      </c>
      <c r="K6" s="153">
        <f>SUM(('1600 FULL CURVED'!L16+100)*1.4*4.2)</f>
        <v>66651.26999999999</v>
      </c>
      <c r="L6" s="153">
        <f>SUM(('1600 FULL CURVED'!M16+100)*1.4*4.2)</f>
        <v>69460.44</v>
      </c>
      <c r="M6" s="153">
        <f>SUM(('1600 FULL CURVED'!N16+100)*1.4*4.2)</f>
        <v>73167.78</v>
      </c>
      <c r="N6" s="153">
        <f>SUM(('1600 FULL CURVED'!O16+100)*1.4*4.2)</f>
        <v>75900.509999999995</v>
      </c>
      <c r="O6" s="153">
        <f>SUM(('1600 FULL CURVED'!P16+100)*1.4*4.2)</f>
        <v>79225.650000000009</v>
      </c>
      <c r="P6" s="153">
        <f>SUM(('1600 FULL CURVED'!Q16+100)*1.4*4.2)</f>
        <v>82417.02</v>
      </c>
      <c r="Q6" s="153">
        <f>SUM(('1600 FULL CURVED'!R16+100)*1.4*4.2)</f>
        <v>85149.75</v>
      </c>
    </row>
    <row r="7" spans="1:17">
      <c r="A7" s="232">
        <v>550</v>
      </c>
      <c r="B7" s="153">
        <f>SUM(('1600 FULL CURVED'!C17+100)*1.4*4.2)</f>
        <v>39801.719999999994</v>
      </c>
      <c r="C7" s="153">
        <f>SUM(('1600 FULL CURVED'!D17+100)*1.4*4.2)</f>
        <v>43279.74</v>
      </c>
      <c r="D7" s="153">
        <f>SUM(('1600 FULL CURVED'!E17+100)*1.4*4.2)</f>
        <v>46222.68</v>
      </c>
      <c r="E7" s="153">
        <f>SUM(('1600 FULL CURVED'!F17+100)*1.4*4.2)</f>
        <v>48993.63</v>
      </c>
      <c r="F7" s="153">
        <f>SUM(('1600 FULL CURVED'!G17+100)*1.4*4.2)</f>
        <v>52070.34</v>
      </c>
      <c r="G7" s="153">
        <f>SUM(('1600 FULL CURVED'!H17+100)*1.4*4.2)</f>
        <v>55548.36</v>
      </c>
      <c r="H7" s="153">
        <f>SUM(('1600 FULL CURVED'!I17+100)*1.4*4.2)</f>
        <v>60287.64</v>
      </c>
      <c r="I7" s="153">
        <f>SUM(('1600 FULL CURVED'!J17+100)*1.4*4.2)</f>
        <v>63077.7</v>
      </c>
      <c r="J7" s="153">
        <f>SUM(('1600 FULL CURVED'!K17+100)*1.4*4.2)</f>
        <v>65848.649999999994</v>
      </c>
      <c r="K7" s="153">
        <f>SUM(('1600 FULL CURVED'!L17+100)*1.4*4.2)</f>
        <v>69575.100000000006</v>
      </c>
      <c r="L7" s="153">
        <f>SUM(('1600 FULL CURVED'!M17+100)*1.4*4.2)</f>
        <v>72498.929999999993</v>
      </c>
      <c r="M7" s="153">
        <f>SUM(('1600 FULL CURVED'!N17+100)*1.4*4.2)</f>
        <v>76340.039999999994</v>
      </c>
      <c r="N7" s="153">
        <f>SUM(('1600 FULL CURVED'!O17+100)*1.4*4.2)</f>
        <v>79168.319999999992</v>
      </c>
      <c r="O7" s="153">
        <f>SUM(('1600 FULL CURVED'!P17+100)*1.4*4.2)</f>
        <v>82703.67</v>
      </c>
      <c r="P7" s="153">
        <f>SUM(('1600 FULL CURVED'!Q17+100)*1.4*4.2)</f>
        <v>86047.92</v>
      </c>
      <c r="Q7" s="153">
        <f>SUM(('1600 FULL CURVED'!R17+100)*1.4*4.2)</f>
        <v>88895.31</v>
      </c>
    </row>
    <row r="8" spans="1:17">
      <c r="A8" s="232">
        <v>600</v>
      </c>
      <c r="B8" s="153">
        <f>SUM(('1600 FULL CURVED'!C18+100)*1.4*4.2)</f>
        <v>41101.200000000004</v>
      </c>
      <c r="C8" s="153">
        <f>SUM(('1600 FULL CURVED'!D18+100)*1.4*4.2)</f>
        <v>44770.319999999992</v>
      </c>
      <c r="D8" s="153">
        <f>SUM(('1600 FULL CURVED'!E18+100)*1.4*4.2)</f>
        <v>47789.700000000004</v>
      </c>
      <c r="E8" s="153">
        <f>SUM(('1600 FULL CURVED'!F18+100)*1.4*4.2)</f>
        <v>50675.31</v>
      </c>
      <c r="F8" s="153">
        <f>SUM(('1600 FULL CURVED'!G18+100)*1.4*4.2)</f>
        <v>53885.79</v>
      </c>
      <c r="G8" s="153">
        <f>SUM(('1600 FULL CURVED'!H18+100)*1.4*4.2)</f>
        <v>57535.8</v>
      </c>
      <c r="H8" s="153">
        <f>SUM(('1600 FULL CURVED'!I18+100)*1.4*4.2)</f>
        <v>62408.85</v>
      </c>
      <c r="I8" s="153">
        <f>SUM(('1600 FULL CURVED'!J18+100)*1.4*4.2)</f>
        <v>65294.46</v>
      </c>
      <c r="J8" s="153">
        <f>SUM(('1600 FULL CURVED'!K18+100)*1.4*4.2)</f>
        <v>68199.180000000008</v>
      </c>
      <c r="K8" s="153">
        <f>SUM(('1600 FULL CURVED'!L18+100)*1.4*4.2)</f>
        <v>72078.509999999995</v>
      </c>
      <c r="L8" s="153">
        <f>SUM(('1600 FULL CURVED'!M18+100)*1.4*4.2)</f>
        <v>75097.889999999985</v>
      </c>
      <c r="M8" s="153">
        <f>SUM(('1600 FULL CURVED'!N18+100)*1.4*4.2)</f>
        <v>79091.87999999999</v>
      </c>
      <c r="N8" s="153">
        <f>SUM(('1600 FULL CURVED'!O18+100)*1.4*4.2)</f>
        <v>82015.710000000006</v>
      </c>
      <c r="O8" s="153">
        <f>SUM(('1600 FULL CURVED'!P18+100)*1.4*4.2)</f>
        <v>85703.939999999988</v>
      </c>
      <c r="P8" s="153">
        <f>SUM(('1600 FULL CURVED'!Q18+100)*1.4*4.2)</f>
        <v>89181.96</v>
      </c>
      <c r="Q8" s="153">
        <f>SUM(('1600 FULL CURVED'!R18+100)*1.4*4.2)</f>
        <v>92124.900000000009</v>
      </c>
    </row>
    <row r="9" spans="1:17">
      <c r="A9" s="232">
        <v>650</v>
      </c>
      <c r="B9" s="153">
        <f>SUM(('1600 FULL CURVED'!C19+100)*1.4*4.2)</f>
        <v>42591.78</v>
      </c>
      <c r="C9" s="153">
        <f>SUM(('1600 FULL CURVED'!D19+100)*1.4*4.2)</f>
        <v>46413.78</v>
      </c>
      <c r="D9" s="153">
        <f>SUM(('1600 FULL CURVED'!E19+100)*1.4*4.2)</f>
        <v>49605.15</v>
      </c>
      <c r="E9" s="153">
        <f>SUM(('1600 FULL CURVED'!F19+100)*1.4*4.2)</f>
        <v>52605.42</v>
      </c>
      <c r="F9" s="153">
        <f>SUM(('1600 FULL CURVED'!G19+100)*1.4*4.2)</f>
        <v>55968.78</v>
      </c>
      <c r="G9" s="153">
        <f>SUM(('1600 FULL CURVED'!H19+100)*1.4*4.2)</f>
        <v>60708.06</v>
      </c>
      <c r="H9" s="153">
        <f>SUM(('1600 FULL CURVED'!I19+100)*1.4*4.2)</f>
        <v>64912.26</v>
      </c>
      <c r="I9" s="153">
        <f>SUM(('1600 FULL CURVED'!J19+100)*1.4*4.2)</f>
        <v>67874.31</v>
      </c>
      <c r="J9" s="153">
        <f>SUM(('1600 FULL CURVED'!K19+100)*1.4*4.2)</f>
        <v>70893.69</v>
      </c>
      <c r="K9" s="153">
        <f>SUM(('1600 FULL CURVED'!L19+100)*1.4*4.2)</f>
        <v>74964.12</v>
      </c>
      <c r="L9" s="153">
        <f>SUM(('1600 FULL CURVED'!M19+100)*1.4*4.2)</f>
        <v>78136.37999999999</v>
      </c>
      <c r="M9" s="153">
        <f>SUM(('1600 FULL CURVED'!N19+100)*1.4*4.2)</f>
        <v>82264.139999999985</v>
      </c>
      <c r="N9" s="153">
        <f>SUM(('1600 FULL CURVED'!O19+100)*1.4*4.2)</f>
        <v>85283.520000000004</v>
      </c>
      <c r="O9" s="153">
        <f>SUM(('1600 FULL CURVED'!P19+100)*1.4*4.2)</f>
        <v>89181.96</v>
      </c>
      <c r="P9" s="153">
        <f>SUM(('1600 FULL CURVED'!Q19+100)*1.4*4.2)</f>
        <v>92793.75</v>
      </c>
      <c r="Q9" s="153">
        <f>SUM(('1600 FULL CURVED'!R19+100)*1.4*4.2)</f>
        <v>95870.46</v>
      </c>
    </row>
    <row r="10" spans="1:17">
      <c r="A10" s="232">
        <v>700</v>
      </c>
      <c r="B10" s="153">
        <f>SUM(('1600 FULL CURVED'!C20+100)*1.4*4.2)</f>
        <v>43910.369999999995</v>
      </c>
      <c r="C10" s="153">
        <f>SUM(('1600 FULL CURVED'!D20+100)*1.4*4.2)</f>
        <v>47636.819999999992</v>
      </c>
      <c r="D10" s="153">
        <f>SUM(('1600 FULL CURVED'!E20+100)*1.4*4.2)</f>
        <v>51210.39</v>
      </c>
      <c r="E10" s="153">
        <f>SUM(('1600 FULL CURVED'!F20+100)*1.4*4.2)</f>
        <v>54325.32</v>
      </c>
      <c r="F10" s="153">
        <f>SUM(('1600 FULL CURVED'!G20+100)*1.4*4.2)</f>
        <v>57746.01</v>
      </c>
      <c r="G10" s="153">
        <f>SUM(('1600 FULL CURVED'!H20+100)*1.4*4.2)</f>
        <v>62619.06</v>
      </c>
      <c r="H10" s="153">
        <f>SUM(('1600 FULL CURVED'!I20+100)*1.4*4.2)</f>
        <v>67033.47</v>
      </c>
      <c r="I10" s="153">
        <f>SUM(('1600 FULL CURVED'!J20+100)*1.4*4.2)</f>
        <v>70129.290000000008</v>
      </c>
      <c r="J10" s="153">
        <f>SUM(('1600 FULL CURVED'!K20+100)*1.4*4.2)</f>
        <v>73225.11</v>
      </c>
      <c r="K10" s="153">
        <f>SUM(('1600 FULL CURVED'!L20+100)*1.4*4.2)</f>
        <v>77505.75</v>
      </c>
      <c r="L10" s="153">
        <f>SUM(('1600 FULL CURVED'!M20+100)*1.4*4.2)</f>
        <v>80773.56</v>
      </c>
      <c r="M10" s="153">
        <f>SUM(('1600 FULL CURVED'!N20+100)*1.4*4.2)</f>
        <v>84977.76</v>
      </c>
      <c r="N10" s="153">
        <f>SUM(('1600 FULL CURVED'!O20+100)*1.4*4.2)</f>
        <v>88130.91</v>
      </c>
      <c r="O10" s="153">
        <f>SUM(('1600 FULL CURVED'!P20+100)*1.4*4.2)</f>
        <v>92182.23</v>
      </c>
      <c r="P10" s="153">
        <f>SUM(('1600 FULL CURVED'!Q20+100)*1.4*4.2)</f>
        <v>96405.54</v>
      </c>
      <c r="Q10" s="153">
        <f>SUM(('1600 FULL CURVED'!R20+100)*1.4*4.2)</f>
        <v>99577.8</v>
      </c>
    </row>
    <row r="11" spans="1:17">
      <c r="A11" s="232">
        <v>750</v>
      </c>
      <c r="B11" s="153">
        <f>SUM(('1600 FULL CURVED'!C21+100)*1.4*4.2)</f>
        <v>45400.950000000004</v>
      </c>
      <c r="C11" s="153">
        <f>SUM(('1600 FULL CURVED'!D21+100)*1.4*4.2)</f>
        <v>49299.39</v>
      </c>
      <c r="D11" s="153">
        <f>SUM(('1600 FULL CURVED'!E21+100)*1.4*4.2)</f>
        <v>53025.84</v>
      </c>
      <c r="E11" s="153">
        <f>SUM(('1600 FULL CURVED'!F21+100)*1.4*4.2)</f>
        <v>56236.32</v>
      </c>
      <c r="F11" s="153">
        <f>SUM(('1600 FULL CURVED'!G21+100)*1.4*4.2)</f>
        <v>60765.39</v>
      </c>
      <c r="G11" s="153">
        <f>SUM(('1600 FULL CURVED'!H21+100)*1.4*4.2)</f>
        <v>64931.369999999995</v>
      </c>
      <c r="H11" s="153">
        <f>SUM(('1600 FULL CURVED'!I21+100)*1.4*4.2)</f>
        <v>69517.77</v>
      </c>
      <c r="I11" s="153">
        <f>SUM(('1600 FULL CURVED'!J21+100)*1.4*4.2)</f>
        <v>72709.139999999985</v>
      </c>
      <c r="J11" s="153">
        <f>SUM(('1600 FULL CURVED'!K21+100)*1.4*4.2)</f>
        <v>75919.62</v>
      </c>
      <c r="K11" s="153">
        <f>SUM(('1600 FULL CURVED'!L21+100)*1.4*4.2)</f>
        <v>80391.360000000001</v>
      </c>
      <c r="L11" s="153">
        <f>SUM(('1600 FULL CURVED'!M21+100)*1.4*4.2)</f>
        <v>83773.829999999987</v>
      </c>
      <c r="M11" s="153">
        <f>SUM(('1600 FULL CURVED'!N21+100)*1.4*4.2)</f>
        <v>88150.02</v>
      </c>
      <c r="N11" s="153">
        <f>SUM(('1600 FULL CURVED'!O21+100)*1.4*4.2)</f>
        <v>101641.68</v>
      </c>
      <c r="O11" s="153"/>
      <c r="P11" s="153"/>
      <c r="Q11" s="153"/>
    </row>
    <row r="12" spans="1:17">
      <c r="A12" s="232">
        <v>800</v>
      </c>
      <c r="B12" s="153">
        <f>SUM(('1600 FULL CURVED'!C22+100)*1.4*4.2)</f>
        <v>46719.54</v>
      </c>
      <c r="C12" s="153">
        <f>SUM(('1600 FULL CURVED'!D22+100)*1.4*4.2)</f>
        <v>50770.86</v>
      </c>
      <c r="D12" s="153">
        <f>SUM(('1600 FULL CURVED'!E22+100)*1.4*4.2)</f>
        <v>54611.969999999994</v>
      </c>
      <c r="E12" s="153">
        <f>SUM(('1600 FULL CURVED'!F22+100)*1.4*4.2)</f>
        <v>57937.11</v>
      </c>
      <c r="F12" s="153">
        <f>SUM(('1600 FULL CURVED'!G22+100)*1.4*4.2)</f>
        <v>62580.84</v>
      </c>
      <c r="G12" s="153">
        <f>SUM(('1600 FULL CURVED'!H22+100)*1.4*4.2)</f>
        <v>73091.34</v>
      </c>
      <c r="H12" s="153">
        <f>SUM(('1600 FULL CURVED'!I22+100)*1.4*4.2)</f>
        <v>78384.81</v>
      </c>
      <c r="I12" s="153">
        <f>SUM(('1600 FULL CURVED'!J22+100)*1.4*4.2)</f>
        <v>82206.81</v>
      </c>
      <c r="J12" s="153">
        <f>SUM(('1600 FULL CURVED'!K22+100)*1.4*4.2)</f>
        <v>86067.03</v>
      </c>
      <c r="K12" s="153">
        <f>SUM(('1600 FULL CURVED'!L22+100)*1.4*4.2)</f>
        <v>91245.84</v>
      </c>
      <c r="L12" s="153">
        <f>SUM(('1600 FULL CURVED'!M22+100)*1.4*4.2)</f>
        <v>95316.27</v>
      </c>
      <c r="M12" s="153">
        <f>SUM(('1600 FULL CURVED'!N22+100)*1.4*4.2)</f>
        <v>100571.52</v>
      </c>
      <c r="N12" s="153"/>
      <c r="O12" s="153"/>
      <c r="P12" s="153"/>
      <c r="Q12" s="153"/>
    </row>
    <row r="13" spans="1:17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8"/>
  <sheetViews>
    <sheetView topLeftCell="B1" zoomScale="85" zoomScaleNormal="85" workbookViewId="0">
      <selection activeCell="M9" sqref="M9:S21"/>
    </sheetView>
  </sheetViews>
  <sheetFormatPr defaultRowHeight="14.25"/>
  <cols>
    <col min="1" max="1" width="3.75" customWidth="1"/>
    <col min="2" max="8" width="7.75" customWidth="1"/>
    <col min="9" max="9" width="11.125" customWidth="1"/>
    <col min="10" max="10" width="7.75" customWidth="1"/>
    <col min="11" max="11" width="3.75" customWidth="1"/>
    <col min="12" max="18" width="7.75" customWidth="1"/>
    <col min="19" max="19" width="13.125" customWidth="1"/>
  </cols>
  <sheetData>
    <row r="1" spans="1:19" ht="21" customHeight="1">
      <c r="A1" s="249"/>
      <c r="B1" s="249"/>
      <c r="C1" s="249"/>
      <c r="D1" s="249"/>
      <c r="E1" s="34"/>
      <c r="F1" s="251" t="s">
        <v>67</v>
      </c>
      <c r="G1" s="251"/>
      <c r="H1" s="251"/>
      <c r="I1" s="251"/>
      <c r="J1" s="251"/>
      <c r="K1" s="251"/>
      <c r="L1" s="251"/>
      <c r="M1" s="251"/>
      <c r="N1" s="251"/>
      <c r="O1" s="251"/>
      <c r="Q1" s="249"/>
      <c r="R1" s="249"/>
      <c r="S1" s="249"/>
    </row>
    <row r="2" spans="1:19" ht="15" customHeight="1">
      <c r="A2" s="249"/>
      <c r="B2" s="249"/>
      <c r="C2" s="249"/>
      <c r="D2" s="249"/>
      <c r="E2" s="34"/>
      <c r="F2" s="251"/>
      <c r="G2" s="251"/>
      <c r="H2" s="251"/>
      <c r="I2" s="251"/>
      <c r="J2" s="251"/>
      <c r="K2" s="251"/>
      <c r="L2" s="251"/>
      <c r="M2" s="251"/>
      <c r="N2" s="251"/>
      <c r="O2" s="251"/>
      <c r="Q2" s="249"/>
      <c r="R2" s="249"/>
      <c r="S2" s="249"/>
    </row>
    <row r="3" spans="1:19" ht="15" customHeight="1">
      <c r="A3" s="249"/>
      <c r="B3" s="249"/>
      <c r="C3" s="249"/>
      <c r="D3" s="249"/>
      <c r="E3" s="34"/>
      <c r="F3" s="251"/>
      <c r="G3" s="251"/>
      <c r="H3" s="251"/>
      <c r="I3" s="251"/>
      <c r="J3" s="251"/>
      <c r="K3" s="251"/>
      <c r="L3" s="251"/>
      <c r="M3" s="251"/>
      <c r="N3" s="251"/>
      <c r="O3" s="251"/>
      <c r="Q3" s="249"/>
      <c r="R3" s="249"/>
      <c r="S3" s="249"/>
    </row>
    <row r="4" spans="1:19" ht="15.75" customHeight="1" thickBot="1">
      <c r="A4" s="250"/>
      <c r="B4" s="250"/>
      <c r="C4" s="250"/>
      <c r="D4" s="250"/>
      <c r="E4" s="35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0"/>
      <c r="Q4" s="250"/>
      <c r="R4" s="250"/>
      <c r="S4" s="250"/>
    </row>
    <row r="5" spans="1:19" ht="15" customHeight="1">
      <c r="A5" s="221"/>
      <c r="B5" s="221"/>
      <c r="C5" s="221"/>
      <c r="D5" s="14"/>
      <c r="E5" s="223"/>
      <c r="F5" s="223"/>
      <c r="G5" s="223"/>
      <c r="H5" s="223"/>
      <c r="I5" s="223"/>
      <c r="J5" s="223"/>
      <c r="K5" s="223"/>
      <c r="L5" s="223"/>
      <c r="M5" s="223"/>
      <c r="N5" s="223"/>
      <c r="P5" s="221"/>
      <c r="Q5" s="285" t="s">
        <v>1</v>
      </c>
      <c r="R5" s="285"/>
      <c r="S5" s="285"/>
    </row>
    <row r="6" spans="1:19" ht="15" customHeight="1">
      <c r="A6" s="221"/>
      <c r="B6" s="282" t="s">
        <v>68</v>
      </c>
      <c r="C6" s="283"/>
      <c r="D6" s="283"/>
      <c r="E6" s="283"/>
      <c r="F6" s="283"/>
      <c r="G6" s="283"/>
      <c r="H6" s="283"/>
      <c r="I6" s="284"/>
      <c r="J6" s="223"/>
      <c r="K6" s="223"/>
      <c r="L6" s="282" t="s">
        <v>69</v>
      </c>
      <c r="M6" s="283"/>
      <c r="N6" s="283"/>
      <c r="O6" s="283"/>
      <c r="P6" s="283"/>
      <c r="Q6" s="283"/>
      <c r="R6" s="283"/>
      <c r="S6" s="284"/>
    </row>
    <row r="7" spans="1:19" ht="15" customHeight="1">
      <c r="A7" s="280" t="s">
        <v>70</v>
      </c>
      <c r="B7" s="281" t="s">
        <v>71</v>
      </c>
      <c r="C7" s="281"/>
      <c r="D7" s="281"/>
      <c r="E7" s="281"/>
      <c r="F7" s="281"/>
      <c r="G7" s="281"/>
      <c r="H7" s="281"/>
      <c r="I7" s="281"/>
      <c r="J7" s="223"/>
      <c r="K7" s="280" t="s">
        <v>70</v>
      </c>
      <c r="L7" s="281" t="s">
        <v>72</v>
      </c>
      <c r="M7" s="281"/>
      <c r="N7" s="281"/>
      <c r="O7" s="281"/>
      <c r="P7" s="281"/>
      <c r="Q7" s="281"/>
      <c r="R7" s="281"/>
      <c r="S7" s="281"/>
    </row>
    <row r="8" spans="1:19" ht="15" customHeight="1">
      <c r="A8" s="280"/>
      <c r="B8" s="89"/>
      <c r="C8" s="90">
        <v>1750</v>
      </c>
      <c r="D8" s="90">
        <v>2000</v>
      </c>
      <c r="E8" s="90">
        <v>2250</v>
      </c>
      <c r="F8" s="90">
        <v>2500</v>
      </c>
      <c r="G8" s="90">
        <v>2750</v>
      </c>
      <c r="H8" s="228">
        <v>3000</v>
      </c>
      <c r="I8" s="228">
        <v>3250</v>
      </c>
      <c r="J8" s="223"/>
      <c r="K8" s="280"/>
      <c r="L8" s="89"/>
      <c r="M8" s="90">
        <v>1750</v>
      </c>
      <c r="N8" s="90">
        <v>2000</v>
      </c>
      <c r="O8" s="90">
        <v>2250</v>
      </c>
      <c r="P8" s="90">
        <v>2500</v>
      </c>
      <c r="Q8" s="90">
        <v>2750</v>
      </c>
      <c r="R8" s="228">
        <v>3000</v>
      </c>
      <c r="S8" s="228">
        <v>3250</v>
      </c>
    </row>
    <row r="9" spans="1:19" ht="15" customHeight="1">
      <c r="A9" s="280"/>
      <c r="B9" s="228">
        <v>1000</v>
      </c>
      <c r="C9" s="60">
        <v>1407</v>
      </c>
      <c r="D9" s="60">
        <v>1501.5</v>
      </c>
      <c r="E9" s="60">
        <v>1533</v>
      </c>
      <c r="F9" s="60">
        <v>1596</v>
      </c>
      <c r="G9" s="60">
        <v>1659</v>
      </c>
      <c r="H9" s="60">
        <v>1722</v>
      </c>
      <c r="I9" s="60">
        <v>1785</v>
      </c>
      <c r="J9" s="223"/>
      <c r="K9" s="280"/>
      <c r="L9" s="228">
        <v>1000</v>
      </c>
      <c r="M9" s="60">
        <v>1263.5</v>
      </c>
      <c r="N9" s="60">
        <v>1305.5</v>
      </c>
      <c r="O9" s="60">
        <v>1344</v>
      </c>
      <c r="P9" s="60">
        <v>1386</v>
      </c>
      <c r="Q9" s="60">
        <v>1428</v>
      </c>
      <c r="R9" s="60">
        <v>1470</v>
      </c>
      <c r="S9" s="60">
        <v>1508.5</v>
      </c>
    </row>
    <row r="10" spans="1:19" ht="15" customHeight="1">
      <c r="A10" s="280"/>
      <c r="B10" s="228">
        <v>1250</v>
      </c>
      <c r="C10" s="61">
        <v>1512</v>
      </c>
      <c r="D10" s="61">
        <v>1582</v>
      </c>
      <c r="E10" s="61">
        <v>1648.5</v>
      </c>
      <c r="F10" s="61">
        <v>1718.5</v>
      </c>
      <c r="G10" s="61">
        <v>1788.5</v>
      </c>
      <c r="H10" s="61">
        <v>1858.5</v>
      </c>
      <c r="I10" s="61">
        <v>1928.5</v>
      </c>
      <c r="J10" s="223"/>
      <c r="K10" s="280"/>
      <c r="L10" s="228">
        <v>1250</v>
      </c>
      <c r="M10" s="61">
        <v>1323</v>
      </c>
      <c r="N10" s="61">
        <v>1365</v>
      </c>
      <c r="O10" s="61">
        <v>1407</v>
      </c>
      <c r="P10" s="61">
        <v>1449</v>
      </c>
      <c r="Q10" s="61">
        <v>1487.5</v>
      </c>
      <c r="R10" s="61">
        <v>1529.5</v>
      </c>
      <c r="S10" s="61">
        <v>1571.5</v>
      </c>
    </row>
    <row r="11" spans="1:19" ht="15" customHeight="1">
      <c r="A11" s="280"/>
      <c r="B11" s="228">
        <v>1500</v>
      </c>
      <c r="C11" s="60">
        <v>1617</v>
      </c>
      <c r="D11" s="60">
        <v>1690.5</v>
      </c>
      <c r="E11" s="60">
        <v>1767.5</v>
      </c>
      <c r="F11" s="60">
        <v>1844.5</v>
      </c>
      <c r="G11" s="60">
        <v>1918</v>
      </c>
      <c r="H11" s="60">
        <v>1995</v>
      </c>
      <c r="I11" s="60">
        <v>2072</v>
      </c>
      <c r="J11" s="223"/>
      <c r="K11" s="280"/>
      <c r="L11" s="228">
        <v>1500</v>
      </c>
      <c r="M11" s="60">
        <v>1386</v>
      </c>
      <c r="N11" s="60">
        <v>1424.5</v>
      </c>
      <c r="O11" s="60">
        <v>1466.5</v>
      </c>
      <c r="P11" s="60">
        <v>1508.5</v>
      </c>
      <c r="Q11" s="60">
        <v>1550.5</v>
      </c>
      <c r="R11" s="60">
        <v>1589</v>
      </c>
      <c r="S11" s="60">
        <v>1631</v>
      </c>
    </row>
    <row r="12" spans="1:19" ht="15" customHeight="1">
      <c r="A12" s="280"/>
      <c r="B12" s="228">
        <v>1750</v>
      </c>
      <c r="C12" s="61">
        <v>1718.5</v>
      </c>
      <c r="D12" s="61">
        <v>1802.5</v>
      </c>
      <c r="E12" s="61">
        <v>1886.5</v>
      </c>
      <c r="F12" s="61">
        <v>1967</v>
      </c>
      <c r="G12" s="61">
        <v>2051</v>
      </c>
      <c r="H12" s="61">
        <v>2131.5</v>
      </c>
      <c r="I12" s="61">
        <v>2215.5</v>
      </c>
      <c r="J12" s="223"/>
      <c r="K12" s="280"/>
      <c r="L12" s="228">
        <v>1750</v>
      </c>
      <c r="M12" s="61">
        <v>1445.5</v>
      </c>
      <c r="N12" s="61">
        <v>1487.5</v>
      </c>
      <c r="O12" s="61">
        <v>1529.5</v>
      </c>
      <c r="P12" s="61">
        <v>1568</v>
      </c>
      <c r="Q12" s="61">
        <v>1610</v>
      </c>
      <c r="R12" s="61">
        <v>1652</v>
      </c>
      <c r="S12" s="61">
        <v>1694</v>
      </c>
    </row>
    <row r="13" spans="1:19" ht="15" customHeight="1">
      <c r="A13" s="280"/>
      <c r="B13" s="228">
        <v>2000</v>
      </c>
      <c r="C13" s="60">
        <v>1823.5</v>
      </c>
      <c r="D13" s="60">
        <v>1914.5</v>
      </c>
      <c r="E13" s="60">
        <v>2002</v>
      </c>
      <c r="F13" s="60">
        <v>2093</v>
      </c>
      <c r="G13" s="60">
        <v>2180.5</v>
      </c>
      <c r="H13" s="60">
        <v>2362.5</v>
      </c>
      <c r="I13" s="60">
        <v>2450</v>
      </c>
      <c r="J13" s="223"/>
      <c r="K13" s="280"/>
      <c r="L13" s="228">
        <v>2000</v>
      </c>
      <c r="M13" s="60">
        <v>1508.5</v>
      </c>
      <c r="N13" s="60">
        <v>1547</v>
      </c>
      <c r="O13" s="60">
        <v>1589</v>
      </c>
      <c r="P13" s="60">
        <v>1631</v>
      </c>
      <c r="Q13" s="60">
        <v>1673</v>
      </c>
      <c r="R13" s="60">
        <v>1806</v>
      </c>
      <c r="S13" s="60">
        <v>1848</v>
      </c>
    </row>
    <row r="14" spans="1:19" ht="15" customHeight="1">
      <c r="A14" s="280"/>
      <c r="B14" s="228">
        <v>2250</v>
      </c>
      <c r="C14" s="61">
        <v>1928.5</v>
      </c>
      <c r="D14" s="61">
        <v>2026.5</v>
      </c>
      <c r="E14" s="61">
        <v>2121</v>
      </c>
      <c r="F14" s="61">
        <v>2215.5</v>
      </c>
      <c r="G14" s="61">
        <v>2404.5</v>
      </c>
      <c r="H14" s="61">
        <v>2499</v>
      </c>
      <c r="I14" s="61">
        <v>2593.5</v>
      </c>
      <c r="J14" s="223"/>
      <c r="K14" s="280"/>
      <c r="L14" s="228">
        <v>2250</v>
      </c>
      <c r="M14" s="61">
        <v>1568</v>
      </c>
      <c r="N14" s="61">
        <v>1575</v>
      </c>
      <c r="O14" s="61">
        <v>1652</v>
      </c>
      <c r="P14" s="61">
        <v>1690.5</v>
      </c>
      <c r="Q14" s="61">
        <v>1823.5</v>
      </c>
      <c r="R14" s="61">
        <v>1865.5</v>
      </c>
      <c r="S14" s="61">
        <v>1907.5</v>
      </c>
    </row>
    <row r="15" spans="1:19" ht="15" customHeight="1">
      <c r="A15" s="280"/>
      <c r="B15" s="228">
        <v>2500</v>
      </c>
      <c r="C15" s="60">
        <v>2033.5</v>
      </c>
      <c r="D15" s="60">
        <v>2135</v>
      </c>
      <c r="E15" s="60">
        <v>2236.5</v>
      </c>
      <c r="F15" s="60">
        <v>2432.5</v>
      </c>
      <c r="G15" s="60">
        <v>2534</v>
      </c>
      <c r="H15" s="60">
        <v>2635.5</v>
      </c>
      <c r="I15" s="60">
        <v>2740.5</v>
      </c>
      <c r="J15" s="223"/>
      <c r="K15" s="280"/>
      <c r="L15" s="228">
        <v>2500</v>
      </c>
      <c r="M15" s="60">
        <v>1627.5</v>
      </c>
      <c r="N15" s="60">
        <v>1669.5</v>
      </c>
      <c r="O15" s="60">
        <v>1711.5</v>
      </c>
      <c r="P15" s="60">
        <v>1844.5</v>
      </c>
      <c r="Q15" s="60">
        <v>1886.5</v>
      </c>
      <c r="R15" s="60">
        <v>1928.5</v>
      </c>
      <c r="S15" s="60">
        <v>1967</v>
      </c>
    </row>
    <row r="16" spans="1:19" ht="15" customHeight="1">
      <c r="A16" s="280"/>
      <c r="B16" s="228">
        <v>2750</v>
      </c>
      <c r="C16" s="61">
        <v>2138.5</v>
      </c>
      <c r="D16" s="61">
        <v>2247</v>
      </c>
      <c r="E16" s="61">
        <v>2446.5</v>
      </c>
      <c r="F16" s="61">
        <v>2558.5</v>
      </c>
      <c r="G16" s="61">
        <v>2667</v>
      </c>
      <c r="H16" s="61">
        <v>2775.5</v>
      </c>
      <c r="I16" s="61">
        <v>2884</v>
      </c>
      <c r="J16" s="223"/>
      <c r="K16" s="280"/>
      <c r="L16" s="228">
        <v>2750</v>
      </c>
      <c r="M16" s="61">
        <v>1690.5</v>
      </c>
      <c r="N16" s="61">
        <v>1732.5</v>
      </c>
      <c r="O16" s="61">
        <v>1865.5</v>
      </c>
      <c r="P16" s="61">
        <v>1907.5</v>
      </c>
      <c r="Q16" s="61">
        <v>1946</v>
      </c>
      <c r="R16" s="61">
        <v>1988</v>
      </c>
      <c r="S16" s="61">
        <v>2030</v>
      </c>
    </row>
    <row r="17" spans="1:19" ht="15" customHeight="1">
      <c r="A17" s="280"/>
      <c r="B17" s="228">
        <v>3000</v>
      </c>
      <c r="C17" s="60">
        <v>2243.5</v>
      </c>
      <c r="D17" s="60">
        <v>2450</v>
      </c>
      <c r="E17" s="60">
        <v>2565.5</v>
      </c>
      <c r="F17" s="60">
        <v>2681</v>
      </c>
      <c r="G17" s="60">
        <v>2796.5</v>
      </c>
      <c r="H17" s="60">
        <v>2922.5</v>
      </c>
      <c r="I17" s="60">
        <v>3038</v>
      </c>
      <c r="J17" s="223"/>
      <c r="K17" s="280"/>
      <c r="L17" s="228">
        <v>3000</v>
      </c>
      <c r="M17" s="60">
        <v>1750</v>
      </c>
      <c r="N17" s="60">
        <v>1886.5</v>
      </c>
      <c r="O17" s="60">
        <v>1925</v>
      </c>
      <c r="P17" s="60">
        <v>1967</v>
      </c>
      <c r="Q17" s="60">
        <v>2009</v>
      </c>
      <c r="R17" s="60">
        <v>2058</v>
      </c>
      <c r="S17" s="60">
        <v>2100</v>
      </c>
    </row>
    <row r="18" spans="1:19" ht="15" customHeight="1">
      <c r="A18" s="280"/>
      <c r="B18" s="228">
        <v>3250</v>
      </c>
      <c r="C18" s="61">
        <v>2348.5</v>
      </c>
      <c r="D18" s="61">
        <v>2562</v>
      </c>
      <c r="E18" s="61">
        <v>2684.5</v>
      </c>
      <c r="F18" s="61">
        <v>2807</v>
      </c>
      <c r="G18" s="61">
        <v>2926</v>
      </c>
      <c r="H18" s="61">
        <v>3059</v>
      </c>
      <c r="I18" s="61">
        <v>3181.5</v>
      </c>
      <c r="J18" s="223"/>
      <c r="K18" s="280"/>
      <c r="L18" s="228">
        <v>3250</v>
      </c>
      <c r="M18" s="61">
        <v>1813</v>
      </c>
      <c r="N18" s="61">
        <v>1946</v>
      </c>
      <c r="O18" s="61">
        <v>1988</v>
      </c>
      <c r="P18" s="61">
        <v>2026.5</v>
      </c>
      <c r="Q18" s="61">
        <v>2068.5</v>
      </c>
      <c r="R18" s="61">
        <v>2121</v>
      </c>
      <c r="S18" s="61">
        <v>2163</v>
      </c>
    </row>
    <row r="19" spans="1:19" ht="15" customHeight="1">
      <c r="A19" s="280"/>
      <c r="B19" s="228">
        <v>3500</v>
      </c>
      <c r="C19" s="60">
        <v>2544.5</v>
      </c>
      <c r="D19" s="60">
        <v>2684.5</v>
      </c>
      <c r="E19" s="60">
        <v>2800</v>
      </c>
      <c r="F19" s="60">
        <v>2929.5</v>
      </c>
      <c r="G19" s="60">
        <v>3066</v>
      </c>
      <c r="H19" s="60">
        <v>3195.5</v>
      </c>
      <c r="I19" s="60" t="s">
        <v>6</v>
      </c>
      <c r="J19" s="223"/>
      <c r="K19" s="280"/>
      <c r="L19" s="228">
        <v>3500</v>
      </c>
      <c r="M19" s="60">
        <v>1967</v>
      </c>
      <c r="N19" s="60">
        <v>2005.5</v>
      </c>
      <c r="O19" s="60">
        <v>2047.5</v>
      </c>
      <c r="P19" s="60">
        <v>2089.5</v>
      </c>
      <c r="Q19" s="60">
        <v>2142</v>
      </c>
      <c r="R19" s="60">
        <v>2180.5</v>
      </c>
      <c r="S19" s="60" t="s">
        <v>6</v>
      </c>
    </row>
    <row r="20" spans="1:19" ht="15" customHeight="1">
      <c r="A20" s="280"/>
      <c r="B20" s="228">
        <v>3750</v>
      </c>
      <c r="C20" s="61">
        <v>2649.5</v>
      </c>
      <c r="D20" s="61">
        <v>2782.5</v>
      </c>
      <c r="E20" s="61">
        <v>2919</v>
      </c>
      <c r="F20" s="61">
        <v>3062.5</v>
      </c>
      <c r="G20" s="61">
        <v>3199</v>
      </c>
      <c r="H20" s="61" t="s">
        <v>6</v>
      </c>
      <c r="I20" s="61" t="s">
        <v>6</v>
      </c>
      <c r="J20" s="223"/>
      <c r="K20" s="280"/>
      <c r="L20" s="228">
        <v>3750</v>
      </c>
      <c r="M20" s="61">
        <v>2026.5</v>
      </c>
      <c r="N20" s="61">
        <v>2068.5</v>
      </c>
      <c r="O20" s="61">
        <v>2110.5</v>
      </c>
      <c r="P20" s="61">
        <v>2159.5</v>
      </c>
      <c r="Q20" s="61">
        <v>2201.5</v>
      </c>
      <c r="R20" s="61" t="s">
        <v>6</v>
      </c>
      <c r="S20" s="61" t="s">
        <v>6</v>
      </c>
    </row>
    <row r="21" spans="1:19" ht="15" customHeight="1">
      <c r="A21" s="280"/>
      <c r="B21" s="228">
        <v>4000</v>
      </c>
      <c r="C21" s="60">
        <v>2754.5</v>
      </c>
      <c r="D21" s="60">
        <v>2894.5</v>
      </c>
      <c r="E21" s="60">
        <v>3045</v>
      </c>
      <c r="F21" s="60">
        <v>3188.5</v>
      </c>
      <c r="G21" s="60" t="s">
        <v>6</v>
      </c>
      <c r="H21" s="60" t="s">
        <v>6</v>
      </c>
      <c r="I21" s="60" t="s">
        <v>6</v>
      </c>
      <c r="J21" s="223"/>
      <c r="K21" s="280"/>
      <c r="L21" s="228">
        <v>4000</v>
      </c>
      <c r="M21" s="60">
        <v>2089.5</v>
      </c>
      <c r="N21" s="60">
        <v>2128</v>
      </c>
      <c r="O21" s="60">
        <v>2180.5</v>
      </c>
      <c r="P21" s="60">
        <v>2222.5</v>
      </c>
      <c r="Q21" s="60" t="s">
        <v>6</v>
      </c>
      <c r="R21" s="60" t="s">
        <v>6</v>
      </c>
      <c r="S21" s="60" t="s">
        <v>6</v>
      </c>
    </row>
    <row r="22" spans="1:19" ht="15" customHeight="1">
      <c r="A22" s="221"/>
      <c r="B22" s="221"/>
      <c r="C22" s="221"/>
      <c r="D22" s="14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P22" s="221"/>
      <c r="Q22" s="221"/>
    </row>
    <row r="23" spans="1:19" ht="15" customHeight="1">
      <c r="A23" s="221"/>
      <c r="B23" s="110" t="s">
        <v>73</v>
      </c>
      <c r="C23" s="110"/>
      <c r="D23" s="110"/>
      <c r="E23" s="110"/>
      <c r="F23" s="110"/>
      <c r="I23" s="223"/>
      <c r="J23" s="223"/>
      <c r="K23" s="223"/>
      <c r="L23" s="223"/>
      <c r="M23" s="223"/>
      <c r="N23" s="223"/>
      <c r="P23" s="221"/>
      <c r="Q23" s="221"/>
    </row>
    <row r="24" spans="1:19" ht="15" customHeight="1">
      <c r="A24" s="221"/>
      <c r="I24" s="223"/>
      <c r="J24" s="223"/>
      <c r="K24" s="223"/>
      <c r="L24" s="223"/>
      <c r="M24" s="223"/>
      <c r="N24" s="223"/>
      <c r="P24" s="221"/>
      <c r="Q24" s="221"/>
    </row>
    <row r="25" spans="1:19" ht="15" customHeight="1" thickBot="1">
      <c r="A25" s="221"/>
      <c r="B25" s="273" t="s">
        <v>74</v>
      </c>
      <c r="C25" s="273"/>
      <c r="D25" s="273"/>
      <c r="E25" s="273"/>
      <c r="F25" s="273"/>
      <c r="G25" s="273"/>
      <c r="H25" s="273"/>
      <c r="I25" s="223"/>
      <c r="J25" s="223"/>
      <c r="K25" s="223"/>
      <c r="L25" s="273" t="s">
        <v>75</v>
      </c>
      <c r="M25" s="273"/>
      <c r="N25" s="273"/>
      <c r="O25" s="273"/>
      <c r="P25" s="273"/>
      <c r="Q25" s="273"/>
      <c r="R25" s="273"/>
    </row>
    <row r="26" spans="1:19" ht="15" customHeight="1">
      <c r="A26" s="221"/>
      <c r="B26" s="274" t="s">
        <v>76</v>
      </c>
      <c r="C26" s="274"/>
      <c r="D26" s="274"/>
      <c r="E26" s="274"/>
      <c r="F26" s="277">
        <v>88</v>
      </c>
      <c r="G26" s="278"/>
      <c r="H26" s="278"/>
      <c r="I26" s="223"/>
      <c r="J26" s="223"/>
      <c r="K26" s="223"/>
      <c r="L26" s="274" t="s">
        <v>77</v>
      </c>
      <c r="M26" s="274"/>
      <c r="N26" s="275" t="s">
        <v>78</v>
      </c>
      <c r="O26" s="275"/>
      <c r="P26" s="275"/>
      <c r="Q26" s="275"/>
      <c r="R26" s="275"/>
    </row>
    <row r="27" spans="1:19" ht="15" customHeight="1">
      <c r="A27" s="221"/>
      <c r="B27" s="271" t="s">
        <v>79</v>
      </c>
      <c r="C27" s="271"/>
      <c r="D27" s="271"/>
      <c r="E27" s="271"/>
      <c r="F27" s="277">
        <v>132</v>
      </c>
      <c r="G27" s="278"/>
      <c r="H27" s="278"/>
      <c r="I27" s="223"/>
      <c r="J27" s="223"/>
      <c r="K27" s="223"/>
      <c r="L27" s="271" t="s">
        <v>80</v>
      </c>
      <c r="M27" s="271"/>
      <c r="N27" s="272" t="s">
        <v>81</v>
      </c>
      <c r="O27" s="272"/>
      <c r="P27" s="272"/>
      <c r="Q27" s="272"/>
      <c r="R27" s="272"/>
    </row>
    <row r="28" spans="1:19" ht="15" customHeight="1">
      <c r="A28" s="221"/>
      <c r="B28" s="271" t="s">
        <v>82</v>
      </c>
      <c r="C28" s="271"/>
      <c r="D28" s="271"/>
      <c r="E28" s="271"/>
      <c r="F28" s="277">
        <v>229</v>
      </c>
      <c r="G28" s="278"/>
      <c r="H28" s="278"/>
      <c r="I28" s="223"/>
      <c r="J28" s="223"/>
      <c r="K28" s="223"/>
      <c r="L28" s="271" t="s">
        <v>83</v>
      </c>
      <c r="M28" s="271"/>
      <c r="N28" s="276" t="s">
        <v>84</v>
      </c>
      <c r="O28" s="276"/>
      <c r="P28" s="276"/>
      <c r="Q28" s="276"/>
      <c r="R28" s="276"/>
    </row>
    <row r="29" spans="1:19" ht="15" customHeight="1">
      <c r="A29" s="221"/>
      <c r="B29" s="271" t="s">
        <v>85</v>
      </c>
      <c r="C29" s="271"/>
      <c r="D29" s="271"/>
      <c r="E29" s="271"/>
      <c r="F29" s="279">
        <v>0.03</v>
      </c>
      <c r="G29" s="279"/>
      <c r="H29" s="279"/>
      <c r="I29" s="223"/>
      <c r="J29" s="223"/>
      <c r="K29" s="223"/>
      <c r="L29" s="37" t="s">
        <v>86</v>
      </c>
      <c r="M29" s="37"/>
      <c r="N29" s="272" t="s">
        <v>87</v>
      </c>
      <c r="O29" s="272"/>
      <c r="P29" s="272"/>
      <c r="Q29" s="272"/>
      <c r="R29" s="272"/>
    </row>
    <row r="30" spans="1:19" ht="15" customHeight="1">
      <c r="A30" s="221"/>
      <c r="B30" s="271" t="s">
        <v>88</v>
      </c>
      <c r="C30" s="271"/>
      <c r="D30" s="271"/>
      <c r="E30" s="271"/>
      <c r="F30" s="279">
        <v>0.08</v>
      </c>
      <c r="G30" s="279"/>
      <c r="H30" s="279"/>
      <c r="I30" s="223"/>
      <c r="J30" s="223"/>
      <c r="K30" s="223"/>
      <c r="L30" s="271" t="s">
        <v>89</v>
      </c>
      <c r="M30" s="271"/>
      <c r="N30" s="272" t="s">
        <v>90</v>
      </c>
      <c r="O30" s="272"/>
      <c r="P30" s="272"/>
      <c r="Q30" s="272"/>
      <c r="R30" s="272"/>
    </row>
    <row r="31" spans="1:19" ht="15" customHeight="1">
      <c r="A31" s="221"/>
      <c r="B31" s="271" t="s">
        <v>91</v>
      </c>
      <c r="C31" s="271"/>
      <c r="D31" s="271"/>
      <c r="E31" s="271"/>
      <c r="F31" s="277">
        <v>47</v>
      </c>
      <c r="G31" s="278"/>
      <c r="H31" s="278"/>
      <c r="I31" s="223"/>
      <c r="J31" s="223"/>
      <c r="K31" s="223"/>
      <c r="L31" s="271" t="s">
        <v>92</v>
      </c>
      <c r="M31" s="271"/>
      <c r="N31" s="272" t="s">
        <v>93</v>
      </c>
      <c r="O31" s="272"/>
      <c r="P31" s="272"/>
      <c r="Q31" s="272"/>
      <c r="R31" s="272"/>
    </row>
    <row r="32" spans="1:19" ht="15" customHeight="1">
      <c r="A32" s="221"/>
      <c r="B32" s="271" t="s">
        <v>94</v>
      </c>
      <c r="C32" s="271"/>
      <c r="D32" s="271"/>
      <c r="E32" s="271"/>
      <c r="F32" s="277">
        <v>10</v>
      </c>
      <c r="G32" s="278"/>
      <c r="H32" s="278"/>
      <c r="I32" s="223"/>
      <c r="J32" s="223"/>
      <c r="K32" s="223"/>
      <c r="L32" s="37" t="s">
        <v>95</v>
      </c>
      <c r="M32" s="106" t="s">
        <v>96</v>
      </c>
      <c r="N32" s="106"/>
      <c r="O32" s="106"/>
      <c r="P32" s="106"/>
      <c r="Q32" s="106"/>
      <c r="R32" s="106"/>
    </row>
    <row r="33" spans="1:19" ht="15" customHeight="1">
      <c r="A33" s="221"/>
      <c r="B33" s="221"/>
      <c r="C33" s="221"/>
      <c r="D33" s="14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P33" s="221"/>
      <c r="Q33" s="221"/>
    </row>
    <row r="34" spans="1:19" ht="15" customHeight="1" thickBo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22"/>
      <c r="N34" s="20"/>
      <c r="O34" s="20"/>
      <c r="P34" s="20"/>
      <c r="Q34" s="20"/>
      <c r="R34" s="20"/>
      <c r="S34" s="20"/>
    </row>
    <row r="35" spans="1:19" ht="15" customHeight="1">
      <c r="A35" s="258" t="s">
        <v>33</v>
      </c>
      <c r="B35" s="258"/>
      <c r="C35" s="258"/>
      <c r="D35" s="258"/>
      <c r="E35" s="28"/>
      <c r="F35" s="258" t="s">
        <v>28</v>
      </c>
      <c r="G35" s="258"/>
      <c r="H35" s="258"/>
      <c r="I35" s="258"/>
      <c r="J35" s="29"/>
      <c r="K35" s="256" t="s">
        <v>29</v>
      </c>
      <c r="L35" s="256"/>
      <c r="M35" s="256"/>
      <c r="N35" s="256"/>
      <c r="O35" s="29"/>
      <c r="P35" s="256" t="s">
        <v>30</v>
      </c>
      <c r="Q35" s="256"/>
      <c r="R35" s="256"/>
      <c r="S35" s="256"/>
    </row>
    <row r="36" spans="1:19" ht="15">
      <c r="A36" s="246"/>
      <c r="B36" s="246"/>
      <c r="C36" s="246"/>
      <c r="D36" s="246"/>
      <c r="E36" s="32"/>
      <c r="F36" s="246"/>
      <c r="G36" s="246"/>
      <c r="H36" s="246"/>
      <c r="I36" s="246"/>
      <c r="J36" s="31"/>
      <c r="K36" s="248"/>
      <c r="L36" s="248"/>
      <c r="M36" s="248"/>
      <c r="N36" s="248"/>
      <c r="O36" s="31"/>
      <c r="P36" s="248"/>
      <c r="Q36" s="248"/>
      <c r="R36" s="248"/>
      <c r="S36" s="248"/>
    </row>
    <row r="37" spans="1:19" ht="15">
      <c r="A37" s="246"/>
      <c r="B37" s="246"/>
      <c r="C37" s="246"/>
      <c r="D37" s="246"/>
      <c r="E37" s="32"/>
      <c r="F37" s="246"/>
      <c r="G37" s="246"/>
      <c r="H37" s="246"/>
      <c r="I37" s="246"/>
      <c r="J37" s="31"/>
      <c r="K37" s="248"/>
      <c r="L37" s="248"/>
      <c r="M37" s="248"/>
      <c r="N37" s="248"/>
      <c r="O37" s="31"/>
      <c r="P37" s="248"/>
      <c r="Q37" s="248"/>
      <c r="R37" s="248"/>
      <c r="S37" s="248"/>
    </row>
    <row r="38" spans="1:19" ht="15">
      <c r="A38" s="246"/>
      <c r="B38" s="246"/>
      <c r="C38" s="246"/>
      <c r="D38" s="246"/>
      <c r="E38" s="32"/>
      <c r="F38" s="246"/>
      <c r="G38" s="246"/>
      <c r="H38" s="246"/>
      <c r="I38" s="246"/>
      <c r="J38" s="31"/>
      <c r="K38" s="248"/>
      <c r="L38" s="248"/>
      <c r="M38" s="248"/>
      <c r="N38" s="248"/>
      <c r="O38" s="31"/>
      <c r="P38" s="248"/>
      <c r="Q38" s="248"/>
      <c r="R38" s="248"/>
      <c r="S38" s="248"/>
    </row>
  </sheetData>
  <mergeCells count="41">
    <mergeCell ref="K7:K21"/>
    <mergeCell ref="L7:S7"/>
    <mergeCell ref="A7:A21"/>
    <mergeCell ref="B7:I7"/>
    <mergeCell ref="A1:D4"/>
    <mergeCell ref="Q1:S4"/>
    <mergeCell ref="B6:I6"/>
    <mergeCell ref="L6:S6"/>
    <mergeCell ref="F1:O4"/>
    <mergeCell ref="Q5:S5"/>
    <mergeCell ref="B25:H25"/>
    <mergeCell ref="B26:E26"/>
    <mergeCell ref="B27:E27"/>
    <mergeCell ref="F26:H26"/>
    <mergeCell ref="F27:H27"/>
    <mergeCell ref="B28:E28"/>
    <mergeCell ref="B30:E30"/>
    <mergeCell ref="B31:E31"/>
    <mergeCell ref="B29:E29"/>
    <mergeCell ref="F28:H28"/>
    <mergeCell ref="F30:H30"/>
    <mergeCell ref="F31:H31"/>
    <mergeCell ref="F29:H29"/>
    <mergeCell ref="P35:S38"/>
    <mergeCell ref="K35:N38"/>
    <mergeCell ref="F35:I38"/>
    <mergeCell ref="A35:D38"/>
    <mergeCell ref="B32:E32"/>
    <mergeCell ref="F32:H32"/>
    <mergeCell ref="L31:M31"/>
    <mergeCell ref="N31:R31"/>
    <mergeCell ref="L25:R25"/>
    <mergeCell ref="L26:M26"/>
    <mergeCell ref="N26:R26"/>
    <mergeCell ref="L27:M27"/>
    <mergeCell ref="N27:R27"/>
    <mergeCell ref="L28:M28"/>
    <mergeCell ref="N28:R28"/>
    <mergeCell ref="N29:R29"/>
    <mergeCell ref="L30:M30"/>
    <mergeCell ref="N30:R30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7868E-31B6-467F-A8CD-BA5FFFAD6A65}">
  <dimension ref="A1:I33"/>
  <sheetViews>
    <sheetView topLeftCell="I1" workbookViewId="0">
      <selection activeCell="N14" sqref="N14"/>
    </sheetView>
  </sheetViews>
  <sheetFormatPr defaultRowHeight="14.25"/>
  <cols>
    <col min="2" max="2" width="8.625" customWidth="1"/>
  </cols>
  <sheetData>
    <row r="1" spans="1:8">
      <c r="A1" s="214" t="s">
        <v>3</v>
      </c>
      <c r="B1" s="150">
        <v>1750</v>
      </c>
      <c r="C1" s="150">
        <v>2000</v>
      </c>
      <c r="D1" s="150">
        <v>2250</v>
      </c>
      <c r="E1" s="150">
        <v>2500</v>
      </c>
      <c r="F1" s="150">
        <v>2750</v>
      </c>
      <c r="G1" s="224">
        <v>3000</v>
      </c>
      <c r="H1" s="224">
        <v>3250</v>
      </c>
    </row>
    <row r="2" spans="1:8">
      <c r="A2" s="224">
        <v>1000</v>
      </c>
      <c r="B2" s="151">
        <f>SUM('GUILLOTINE 8MM'!C9)*1.3*4.2</f>
        <v>7682.2200000000012</v>
      </c>
      <c r="C2" s="151">
        <f>SUM('GUILLOTINE 8MM'!D9)*1.3*4.2</f>
        <v>8198.19</v>
      </c>
      <c r="D2" s="151">
        <f>SUM('GUILLOTINE 8MM'!E9)*1.3*4.2</f>
        <v>8370.18</v>
      </c>
      <c r="E2" s="151">
        <f>SUM('GUILLOTINE 8MM'!F9)*1.3*4.2</f>
        <v>8714.1600000000017</v>
      </c>
      <c r="F2" s="151">
        <f>SUM('GUILLOTINE 8MM'!G9)*1.3*4.2</f>
        <v>9058.1400000000012</v>
      </c>
      <c r="G2" s="151">
        <f>SUM('GUILLOTINE 8MM'!H9)*1.3*4.2</f>
        <v>9402.1200000000008</v>
      </c>
      <c r="H2" s="151">
        <f>SUM('GUILLOTINE 8MM'!I9)*1.3*4.2</f>
        <v>9746.1</v>
      </c>
    </row>
    <row r="3" spans="1:8">
      <c r="A3" s="224">
        <v>1250</v>
      </c>
      <c r="B3" s="151">
        <f>SUM('GUILLOTINE 8MM'!C10)*1.3*4.2</f>
        <v>8255.52</v>
      </c>
      <c r="C3" s="151">
        <f>SUM('GUILLOTINE 8MM'!D10)*1.3*4.2</f>
        <v>8637.7199999999993</v>
      </c>
      <c r="D3" s="151">
        <f>SUM('GUILLOTINE 8MM'!E10)*1.3*4.2</f>
        <v>9000.8100000000013</v>
      </c>
      <c r="E3" s="151">
        <f>SUM('GUILLOTINE 8MM'!F10)*1.3*4.2</f>
        <v>9383.010000000002</v>
      </c>
      <c r="F3" s="151">
        <f>SUM('GUILLOTINE 8MM'!G10)*1.3*4.2</f>
        <v>9765.2100000000009</v>
      </c>
      <c r="G3" s="151">
        <f>SUM('GUILLOTINE 8MM'!H10)*1.3*4.2</f>
        <v>10147.410000000002</v>
      </c>
      <c r="H3" s="151">
        <f>SUM('GUILLOTINE 8MM'!I10)*1.3*4.2</f>
        <v>10529.61</v>
      </c>
    </row>
    <row r="4" spans="1:8">
      <c r="A4" s="224">
        <v>1500</v>
      </c>
      <c r="B4" s="151">
        <f>SUM('GUILLOTINE 8MM'!C11)*1.3*4.2</f>
        <v>8828.82</v>
      </c>
      <c r="C4" s="151">
        <f>SUM('GUILLOTINE 8MM'!D11)*1.3*4.2</f>
        <v>9230.130000000001</v>
      </c>
      <c r="D4" s="151">
        <f>SUM('GUILLOTINE 8MM'!E11)*1.3*4.2</f>
        <v>9650.5500000000011</v>
      </c>
      <c r="E4" s="151">
        <f>SUM('GUILLOTINE 8MM'!F11)*1.3*4.2</f>
        <v>10070.969999999999</v>
      </c>
      <c r="F4" s="151">
        <f>SUM('GUILLOTINE 8MM'!G11)*1.3*4.2</f>
        <v>10472.280000000001</v>
      </c>
      <c r="G4" s="151">
        <f>SUM('GUILLOTINE 8MM'!H11)*1.3*4.2</f>
        <v>10892.7</v>
      </c>
      <c r="H4" s="151">
        <f>SUM('GUILLOTINE 8MM'!I11)*1.3*4.2</f>
        <v>11313.12</v>
      </c>
    </row>
    <row r="5" spans="1:8">
      <c r="A5" s="224">
        <v>1750</v>
      </c>
      <c r="B5" s="151">
        <f>SUM('GUILLOTINE 8MM'!C12)*1.3*4.2</f>
        <v>9383.010000000002</v>
      </c>
      <c r="C5" s="151">
        <f>SUM('GUILLOTINE 8MM'!D12)*1.3*4.2</f>
        <v>9841.65</v>
      </c>
      <c r="D5" s="151">
        <f>SUM('GUILLOTINE 8MM'!E12)*1.3*4.2</f>
        <v>10300.290000000001</v>
      </c>
      <c r="E5" s="151">
        <f>SUM('GUILLOTINE 8MM'!F12)*1.3*4.2</f>
        <v>10739.82</v>
      </c>
      <c r="F5" s="151">
        <f>SUM('GUILLOTINE 8MM'!G12)*1.3*4.2</f>
        <v>11198.460000000001</v>
      </c>
      <c r="G5" s="151">
        <f>SUM('GUILLOTINE 8MM'!H12)*1.3*4.2</f>
        <v>11637.990000000002</v>
      </c>
      <c r="H5" s="151">
        <f>SUM('GUILLOTINE 8MM'!I12)*1.3*4.2</f>
        <v>12096.630000000001</v>
      </c>
    </row>
    <row r="6" spans="1:8">
      <c r="A6" s="224">
        <v>2000</v>
      </c>
      <c r="B6" s="151">
        <f>SUM('GUILLOTINE 8MM'!C13)*1.3*4.2</f>
        <v>9956.3100000000013</v>
      </c>
      <c r="C6" s="151">
        <f>SUM('GUILLOTINE 8MM'!D13)*1.3*4.2</f>
        <v>10453.17</v>
      </c>
      <c r="D6" s="151">
        <f>SUM('GUILLOTINE 8MM'!E13)*1.3*4.2</f>
        <v>10930.92</v>
      </c>
      <c r="E6" s="151">
        <f>SUM('GUILLOTINE 8MM'!F13)*1.3*4.2</f>
        <v>11427.78</v>
      </c>
      <c r="F6" s="151">
        <f>SUM('GUILLOTINE 8MM'!G13)*1.3*4.2</f>
        <v>11905.53</v>
      </c>
      <c r="G6" s="151">
        <f>SUM('GUILLOTINE 8MM'!H13)*1.3*4.2</f>
        <v>12899.25</v>
      </c>
      <c r="H6" s="151">
        <f>SUM('GUILLOTINE 8MM'!I13)*1.3*4.2</f>
        <v>13377</v>
      </c>
    </row>
    <row r="7" spans="1:8">
      <c r="A7" s="224">
        <v>2250</v>
      </c>
      <c r="B7" s="151">
        <f>SUM('GUILLOTINE 8MM'!C14)*1.3*4.2</f>
        <v>10529.61</v>
      </c>
      <c r="C7" s="151">
        <f>SUM('GUILLOTINE 8MM'!D14)*1.3*4.2</f>
        <v>11064.690000000002</v>
      </c>
      <c r="D7" s="151">
        <f>SUM('GUILLOTINE 8MM'!E14)*1.3*4.2</f>
        <v>11580.660000000002</v>
      </c>
      <c r="E7" s="151">
        <f>SUM('GUILLOTINE 8MM'!F14)*1.3*4.2</f>
        <v>12096.630000000001</v>
      </c>
      <c r="F7" s="151">
        <f>SUM('GUILLOTINE 8MM'!G14)*1.3*4.2</f>
        <v>13128.57</v>
      </c>
      <c r="G7" s="151">
        <f>SUM('GUILLOTINE 8MM'!H14)*1.3*4.2</f>
        <v>13644.54</v>
      </c>
      <c r="H7" s="151">
        <f>SUM('GUILLOTINE 8MM'!I14)*1.3*4.2</f>
        <v>14160.510000000002</v>
      </c>
    </row>
    <row r="8" spans="1:8">
      <c r="A8" s="224">
        <v>2500</v>
      </c>
      <c r="B8" s="151">
        <f>SUM('GUILLOTINE 8MM'!C15)*1.3*4.2</f>
        <v>11102.910000000002</v>
      </c>
      <c r="C8" s="151">
        <f>SUM('GUILLOTINE 8MM'!D15)*1.3*4.2</f>
        <v>11657.1</v>
      </c>
      <c r="D8" s="151">
        <f>SUM('GUILLOTINE 8MM'!E15)*1.3*4.2</f>
        <v>12211.29</v>
      </c>
      <c r="E8" s="151">
        <f>SUM('GUILLOTINE 8MM'!F15)*1.3*4.2</f>
        <v>13281.45</v>
      </c>
      <c r="F8" s="151">
        <f>SUM('GUILLOTINE 8MM'!G15)*1.3*4.2</f>
        <v>13835.640000000001</v>
      </c>
      <c r="G8" s="151">
        <f>SUM('GUILLOTINE 8MM'!H15)*1.3*4.2</f>
        <v>14389.830000000002</v>
      </c>
      <c r="H8" s="151">
        <f>SUM('GUILLOTINE 8MM'!I15)*1.3*4.2</f>
        <v>14963.130000000001</v>
      </c>
    </row>
    <row r="9" spans="1:8">
      <c r="A9" s="224">
        <v>2750</v>
      </c>
      <c r="B9" s="151">
        <f>SUM('GUILLOTINE 8MM'!C16)*1.3*4.2</f>
        <v>11676.210000000001</v>
      </c>
      <c r="C9" s="151">
        <f>SUM('GUILLOTINE 8MM'!D16)*1.3*4.2</f>
        <v>12268.62</v>
      </c>
      <c r="D9" s="151">
        <f>SUM('GUILLOTINE 8MM'!E16)*1.3*4.2</f>
        <v>13357.890000000001</v>
      </c>
      <c r="E9" s="151">
        <f>SUM('GUILLOTINE 8MM'!F16)*1.3*4.2</f>
        <v>13969.410000000002</v>
      </c>
      <c r="F9" s="151">
        <f>SUM('GUILLOTINE 8MM'!G16)*1.3*4.2</f>
        <v>14561.82</v>
      </c>
      <c r="G9" s="151">
        <f>SUM('GUILLOTINE 8MM'!H16)*1.3*4.2</f>
        <v>15154.230000000001</v>
      </c>
      <c r="H9" s="151">
        <f>SUM('GUILLOTINE 8MM'!I16)*1.3*4.2</f>
        <v>15746.640000000001</v>
      </c>
    </row>
    <row r="10" spans="1:8">
      <c r="A10" s="224">
        <v>3000</v>
      </c>
      <c r="B10" s="151">
        <f>SUM('GUILLOTINE 8MM'!C17)*1.3*4.2</f>
        <v>12249.510000000002</v>
      </c>
      <c r="C10" s="151">
        <f>SUM('GUILLOTINE 8MM'!D17)*1.3*4.2</f>
        <v>13377</v>
      </c>
      <c r="D10" s="151">
        <f>SUM('GUILLOTINE 8MM'!E17)*1.3*4.2</f>
        <v>14007.630000000001</v>
      </c>
      <c r="E10" s="151">
        <f>SUM('GUILLOTINE 8MM'!F17)*1.3*4.2</f>
        <v>14638.260000000002</v>
      </c>
      <c r="F10" s="151">
        <f>SUM('GUILLOTINE 8MM'!G17)*1.3*4.2</f>
        <v>15268.890000000001</v>
      </c>
      <c r="G10" s="151">
        <f>SUM('GUILLOTINE 8MM'!H17)*1.3*4.2</f>
        <v>15956.85</v>
      </c>
      <c r="H10" s="151">
        <f>SUM('GUILLOTINE 8MM'!I17)*1.3*4.2</f>
        <v>16587.48</v>
      </c>
    </row>
    <row r="11" spans="1:8">
      <c r="A11" s="224">
        <v>3250</v>
      </c>
      <c r="B11" s="151">
        <f>SUM('GUILLOTINE 8MM'!C18)*1.3*4.2</f>
        <v>12822.810000000001</v>
      </c>
      <c r="C11" s="151">
        <f>SUM('GUILLOTINE 8MM'!D18)*1.3*4.2</f>
        <v>13988.52</v>
      </c>
      <c r="D11" s="151">
        <f>SUM('GUILLOTINE 8MM'!E18)*1.3*4.2</f>
        <v>14657.37</v>
      </c>
      <c r="E11" s="151">
        <f>SUM('GUILLOTINE 8MM'!F18)*1.3*4.2</f>
        <v>15326.220000000001</v>
      </c>
      <c r="F11" s="151">
        <f>SUM('GUILLOTINE 8MM'!G18)*1.3*4.2</f>
        <v>15975.960000000001</v>
      </c>
      <c r="G11" s="151">
        <f>SUM('GUILLOTINE 8MM'!H18)*1.3*4.2</f>
        <v>16702.140000000003</v>
      </c>
      <c r="H11" s="151">
        <f>SUM('GUILLOTINE 8MM'!I18)*1.3*4.2</f>
        <v>17370.990000000002</v>
      </c>
    </row>
    <row r="12" spans="1:8">
      <c r="A12" s="224">
        <v>3500</v>
      </c>
      <c r="B12" s="151">
        <f>SUM('GUILLOTINE 8MM'!C19)*1.3*4.2</f>
        <v>13892.97</v>
      </c>
      <c r="C12" s="151">
        <f>SUM('GUILLOTINE 8MM'!D19)*1.3*4.2</f>
        <v>14657.37</v>
      </c>
      <c r="D12" s="151">
        <f>SUM('GUILLOTINE 8MM'!E19)*1.3*4.2</f>
        <v>15288</v>
      </c>
      <c r="E12" s="151">
        <f>SUM('GUILLOTINE 8MM'!F19)*1.3*4.2</f>
        <v>15995.07</v>
      </c>
      <c r="F12" s="151">
        <f>SUM('GUILLOTINE 8MM'!G19)*1.3*4.2</f>
        <v>16740.36</v>
      </c>
      <c r="G12" s="151">
        <f>SUM('GUILLOTINE 8MM'!H19)*1.3*4.2</f>
        <v>17447.430000000004</v>
      </c>
      <c r="H12" s="151">
        <f>SUM('GUILLOTINE 8MM'!I19)*1.3*4.2</f>
        <v>0</v>
      </c>
    </row>
    <row r="13" spans="1:8">
      <c r="A13" s="224">
        <v>3750</v>
      </c>
      <c r="B13" s="151">
        <f>SUM('GUILLOTINE 8MM'!C20)*1.3*4.2</f>
        <v>14466.27</v>
      </c>
      <c r="C13" s="151">
        <f>SUM('GUILLOTINE 8MM'!D20)*1.3*4.2</f>
        <v>15192.45</v>
      </c>
      <c r="D13" s="151">
        <f>SUM('GUILLOTINE 8MM'!E20)*1.3*4.2</f>
        <v>15937.740000000002</v>
      </c>
      <c r="E13" s="151">
        <f>SUM('GUILLOTINE 8MM'!F20)*1.3*4.2</f>
        <v>16721.25</v>
      </c>
      <c r="F13" s="151">
        <f>SUM('GUILLOTINE 8MM'!G20)*1.3*4.2</f>
        <v>17466.54</v>
      </c>
      <c r="G13" s="151">
        <f>SUM('GUILLOTINE 8MM'!H20)*1.3*4.2</f>
        <v>0</v>
      </c>
      <c r="H13" s="151">
        <f>SUM('GUILLOTINE 8MM'!I20)*1.3*4.2</f>
        <v>0</v>
      </c>
    </row>
    <row r="14" spans="1:8">
      <c r="A14" s="224">
        <v>4000</v>
      </c>
      <c r="B14" s="151">
        <f>SUM('GUILLOTINE 8MM'!C21)*1.3*4.2</f>
        <v>15039.57</v>
      </c>
      <c r="C14" s="151">
        <f>SUM('GUILLOTINE 8MM'!D21)*1.3*4.2</f>
        <v>15803.970000000001</v>
      </c>
      <c r="D14" s="151">
        <f>SUM('GUILLOTINE 8MM'!E21)*1.3*4.2</f>
        <v>16625.7</v>
      </c>
      <c r="E14" s="151">
        <f>SUM('GUILLOTINE 8MM'!F21)*1.3*4.2</f>
        <v>17409.210000000003</v>
      </c>
      <c r="F14" s="151">
        <f>SUM('GUILLOTINE 8MM'!G21)*1.3*4.2</f>
        <v>0</v>
      </c>
      <c r="G14" s="151">
        <f>SUM('GUILLOTINE 8MM'!H21)*1.3*4.2</f>
        <v>0</v>
      </c>
      <c r="H14" s="151">
        <f>SUM('GUILLOTINE 8MM'!I21)*1.3*4.2</f>
        <v>0</v>
      </c>
    </row>
    <row r="17" spans="1:9">
      <c r="A17" s="148"/>
      <c r="B17" s="148"/>
      <c r="C17" s="148"/>
      <c r="D17" s="149"/>
      <c r="E17" s="231"/>
      <c r="F17" s="231"/>
      <c r="G17" s="231"/>
      <c r="H17" s="231"/>
      <c r="I17" s="231"/>
    </row>
    <row r="18" spans="1:9">
      <c r="A18" s="287"/>
      <c r="B18" s="287"/>
      <c r="C18" s="287"/>
      <c r="D18" s="287"/>
      <c r="E18" s="287"/>
      <c r="F18" s="287"/>
      <c r="G18" s="287"/>
      <c r="H18" s="287"/>
      <c r="I18" s="15"/>
    </row>
    <row r="19" spans="1:9">
      <c r="A19" s="286"/>
      <c r="B19" s="286"/>
      <c r="C19" s="286"/>
      <c r="D19" s="286"/>
      <c r="E19" s="286"/>
      <c r="F19" s="286"/>
      <c r="G19" s="286"/>
      <c r="H19" s="286"/>
    </row>
    <row r="20" spans="1:9">
      <c r="A20" s="215"/>
      <c r="B20" s="216"/>
      <c r="C20" s="216"/>
      <c r="D20" s="216"/>
      <c r="E20" s="216"/>
      <c r="F20" s="216"/>
      <c r="G20" s="217"/>
      <c r="H20" s="217"/>
    </row>
    <row r="21" spans="1:9">
      <c r="A21" s="217"/>
      <c r="B21" s="218"/>
      <c r="C21" s="218"/>
      <c r="D21" s="218"/>
      <c r="E21" s="218"/>
      <c r="F21" s="218"/>
      <c r="G21" s="218"/>
      <c r="H21" s="218"/>
    </row>
    <row r="22" spans="1:9">
      <c r="A22" s="217"/>
      <c r="B22" s="218"/>
      <c r="C22" s="218"/>
      <c r="D22" s="218"/>
      <c r="E22" s="218"/>
      <c r="F22" s="218"/>
      <c r="G22" s="218"/>
      <c r="H22" s="218"/>
    </row>
    <row r="23" spans="1:9">
      <c r="A23" s="217"/>
      <c r="B23" s="218"/>
      <c r="C23" s="218"/>
      <c r="D23" s="218"/>
      <c r="E23" s="218"/>
      <c r="F23" s="218"/>
      <c r="G23" s="218"/>
      <c r="H23" s="218"/>
    </row>
    <row r="24" spans="1:9">
      <c r="A24" s="217"/>
      <c r="B24" s="218"/>
      <c r="C24" s="218"/>
      <c r="D24" s="218"/>
      <c r="E24" s="218"/>
      <c r="F24" s="218"/>
      <c r="G24" s="218"/>
      <c r="H24" s="218"/>
    </row>
    <row r="25" spans="1:9">
      <c r="A25" s="217"/>
      <c r="B25" s="218"/>
      <c r="C25" s="218"/>
      <c r="D25" s="218"/>
      <c r="E25" s="218"/>
      <c r="F25" s="218"/>
      <c r="G25" s="218"/>
      <c r="H25" s="218"/>
    </row>
    <row r="26" spans="1:9">
      <c r="A26" s="217"/>
      <c r="B26" s="218"/>
      <c r="C26" s="218"/>
      <c r="D26" s="218"/>
      <c r="E26" s="218"/>
      <c r="F26" s="218"/>
      <c r="G26" s="218"/>
      <c r="H26" s="218"/>
    </row>
    <row r="27" spans="1:9">
      <c r="A27" s="217"/>
      <c r="B27" s="218"/>
      <c r="C27" s="218"/>
      <c r="D27" s="218"/>
      <c r="E27" s="218"/>
      <c r="F27" s="218"/>
      <c r="G27" s="218"/>
      <c r="H27" s="218"/>
    </row>
    <row r="28" spans="1:9">
      <c r="A28" s="217"/>
      <c r="B28" s="218"/>
      <c r="C28" s="218"/>
      <c r="D28" s="218"/>
      <c r="E28" s="218"/>
      <c r="F28" s="218"/>
      <c r="G28" s="218"/>
      <c r="H28" s="218"/>
    </row>
    <row r="29" spans="1:9">
      <c r="A29" s="217"/>
      <c r="B29" s="218"/>
      <c r="C29" s="218"/>
      <c r="D29" s="218"/>
      <c r="E29" s="218"/>
      <c r="F29" s="218"/>
      <c r="G29" s="218"/>
      <c r="H29" s="218"/>
    </row>
    <row r="30" spans="1:9">
      <c r="A30" s="217"/>
      <c r="B30" s="218"/>
      <c r="C30" s="218"/>
      <c r="D30" s="218"/>
      <c r="E30" s="218"/>
      <c r="F30" s="218"/>
      <c r="G30" s="218"/>
      <c r="H30" s="218"/>
    </row>
    <row r="31" spans="1:9">
      <c r="A31" s="217"/>
      <c r="B31" s="218"/>
      <c r="C31" s="218"/>
      <c r="D31" s="218"/>
      <c r="E31" s="218"/>
      <c r="F31" s="218"/>
      <c r="G31" s="218"/>
      <c r="H31" s="218"/>
    </row>
    <row r="32" spans="1:9">
      <c r="A32" s="217"/>
      <c r="B32" s="218"/>
      <c r="C32" s="218"/>
      <c r="D32" s="218"/>
      <c r="E32" s="218"/>
      <c r="F32" s="218"/>
      <c r="G32" s="218"/>
      <c r="H32" s="218"/>
    </row>
    <row r="33" spans="1:8">
      <c r="A33" s="217"/>
      <c r="B33" s="218"/>
      <c r="C33" s="218"/>
      <c r="D33" s="218"/>
      <c r="E33" s="218"/>
      <c r="F33" s="218"/>
      <c r="G33" s="218"/>
      <c r="H33" s="218"/>
    </row>
  </sheetData>
  <mergeCells count="2">
    <mergeCell ref="A19:H19"/>
    <mergeCell ref="A18:H1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8"/>
  <sheetViews>
    <sheetView zoomScale="85" zoomScaleNormal="85" workbookViewId="0">
      <selection activeCell="M9" sqref="M9"/>
    </sheetView>
  </sheetViews>
  <sheetFormatPr defaultRowHeight="14.25"/>
  <cols>
    <col min="1" max="1" width="3.75" customWidth="1"/>
    <col min="2" max="7" width="7.75" customWidth="1"/>
    <col min="8" max="8" width="11.625" customWidth="1"/>
    <col min="9" max="9" width="11.25" customWidth="1"/>
    <col min="10" max="10" width="7.75" customWidth="1"/>
    <col min="11" max="11" width="3.75" customWidth="1"/>
    <col min="12" max="17" width="7.75" customWidth="1"/>
    <col min="18" max="18" width="12.625" customWidth="1"/>
    <col min="19" max="19" width="13.75" customWidth="1"/>
  </cols>
  <sheetData>
    <row r="1" spans="1:19" ht="21" customHeight="1">
      <c r="A1" s="249"/>
      <c r="B1" s="249"/>
      <c r="C1" s="249"/>
      <c r="D1" s="249"/>
      <c r="E1" s="34"/>
      <c r="F1" s="251" t="s">
        <v>97</v>
      </c>
      <c r="G1" s="251"/>
      <c r="H1" s="251"/>
      <c r="I1" s="251"/>
      <c r="J1" s="251"/>
      <c r="K1" s="251"/>
      <c r="L1" s="251"/>
      <c r="M1" s="251"/>
      <c r="N1" s="251"/>
      <c r="O1" s="251"/>
      <c r="Q1" s="249"/>
      <c r="R1" s="249"/>
      <c r="S1" s="249"/>
    </row>
    <row r="2" spans="1:19" ht="15" customHeight="1">
      <c r="A2" s="249"/>
      <c r="B2" s="249"/>
      <c r="C2" s="249"/>
      <c r="D2" s="249"/>
      <c r="E2" s="34"/>
      <c r="F2" s="251"/>
      <c r="G2" s="251"/>
      <c r="H2" s="251"/>
      <c r="I2" s="251"/>
      <c r="J2" s="251"/>
      <c r="K2" s="251"/>
      <c r="L2" s="251"/>
      <c r="M2" s="251"/>
      <c r="N2" s="251"/>
      <c r="O2" s="251"/>
      <c r="Q2" s="249"/>
      <c r="R2" s="249"/>
      <c r="S2" s="249"/>
    </row>
    <row r="3" spans="1:19" ht="15" customHeight="1">
      <c r="A3" s="249"/>
      <c r="B3" s="249"/>
      <c r="C3" s="249"/>
      <c r="D3" s="249"/>
      <c r="E3" s="34"/>
      <c r="F3" s="251"/>
      <c r="G3" s="251"/>
      <c r="H3" s="251"/>
      <c r="I3" s="251"/>
      <c r="J3" s="251"/>
      <c r="K3" s="251"/>
      <c r="L3" s="251"/>
      <c r="M3" s="251"/>
      <c r="N3" s="251"/>
      <c r="O3" s="251"/>
      <c r="Q3" s="249"/>
      <c r="R3" s="249"/>
      <c r="S3" s="249"/>
    </row>
    <row r="4" spans="1:19" ht="15.75" customHeight="1" thickBot="1">
      <c r="A4" s="250"/>
      <c r="B4" s="250"/>
      <c r="C4" s="250"/>
      <c r="D4" s="250"/>
      <c r="E4" s="35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0"/>
      <c r="Q4" s="250"/>
      <c r="R4" s="250"/>
      <c r="S4" s="250"/>
    </row>
    <row r="5" spans="1:19" ht="15" customHeight="1">
      <c r="A5" s="221"/>
      <c r="B5" s="221"/>
      <c r="C5" s="221"/>
      <c r="D5" s="14"/>
      <c r="E5" s="223"/>
      <c r="F5" s="223"/>
      <c r="G5" s="223"/>
      <c r="H5" s="223"/>
      <c r="I5" s="223"/>
      <c r="J5" s="223"/>
      <c r="K5" s="223"/>
      <c r="L5" s="223"/>
      <c r="M5" s="223"/>
      <c r="N5" s="223"/>
      <c r="P5" s="221"/>
      <c r="Q5" s="285" t="s">
        <v>1</v>
      </c>
      <c r="R5" s="285"/>
      <c r="S5" s="285"/>
    </row>
    <row r="6" spans="1:19" ht="15" customHeight="1">
      <c r="A6" s="221"/>
      <c r="B6" s="107" t="s">
        <v>98</v>
      </c>
      <c r="C6" s="108"/>
      <c r="D6" s="108"/>
      <c r="E6" s="108"/>
      <c r="F6" s="108"/>
      <c r="G6" s="108"/>
      <c r="H6" s="108"/>
      <c r="I6" s="109"/>
      <c r="J6" s="223"/>
      <c r="K6" s="223"/>
      <c r="L6" s="282" t="s">
        <v>99</v>
      </c>
      <c r="M6" s="283"/>
      <c r="N6" s="283"/>
      <c r="O6" s="283"/>
      <c r="P6" s="283"/>
      <c r="Q6" s="283"/>
      <c r="R6" s="283"/>
      <c r="S6" s="284"/>
    </row>
    <row r="7" spans="1:19" ht="15" customHeight="1">
      <c r="A7" s="280" t="s">
        <v>70</v>
      </c>
      <c r="B7" s="281" t="s">
        <v>71</v>
      </c>
      <c r="C7" s="281"/>
      <c r="D7" s="281"/>
      <c r="E7" s="281"/>
      <c r="F7" s="281"/>
      <c r="G7" s="281"/>
      <c r="H7" s="281"/>
      <c r="I7" s="281"/>
      <c r="J7" s="223"/>
      <c r="K7" s="280" t="s">
        <v>70</v>
      </c>
      <c r="L7" s="281" t="s">
        <v>71</v>
      </c>
      <c r="M7" s="281"/>
      <c r="N7" s="281"/>
      <c r="O7" s="281"/>
      <c r="P7" s="281"/>
      <c r="Q7" s="281"/>
      <c r="R7" s="281"/>
      <c r="S7" s="281"/>
    </row>
    <row r="8" spans="1:19" ht="15" customHeight="1">
      <c r="A8" s="280"/>
      <c r="B8" s="89"/>
      <c r="C8" s="90">
        <v>1750</v>
      </c>
      <c r="D8" s="90">
        <v>2000</v>
      </c>
      <c r="E8" s="90">
        <v>2250</v>
      </c>
      <c r="F8" s="90">
        <v>2500</v>
      </c>
      <c r="G8" s="90">
        <v>2750</v>
      </c>
      <c r="H8" s="228">
        <v>3000</v>
      </c>
      <c r="I8" s="228">
        <v>3250</v>
      </c>
      <c r="J8" s="223"/>
      <c r="K8" s="280"/>
      <c r="L8" s="89"/>
      <c r="M8" s="90">
        <v>1750</v>
      </c>
      <c r="N8" s="90">
        <v>2000</v>
      </c>
      <c r="O8" s="90">
        <v>2250</v>
      </c>
      <c r="P8" s="90">
        <v>2500</v>
      </c>
      <c r="Q8" s="90">
        <v>2750</v>
      </c>
      <c r="R8" s="228">
        <v>3000</v>
      </c>
      <c r="S8" s="228">
        <v>3250</v>
      </c>
    </row>
    <row r="9" spans="1:19" ht="15" customHeight="1">
      <c r="A9" s="280"/>
      <c r="B9" s="228">
        <v>1000</v>
      </c>
      <c r="C9" s="60">
        <v>1400</v>
      </c>
      <c r="D9" s="60">
        <v>1463</v>
      </c>
      <c r="E9" s="60">
        <v>1529.5</v>
      </c>
      <c r="F9" s="60">
        <v>1596</v>
      </c>
      <c r="G9" s="60">
        <v>1659</v>
      </c>
      <c r="H9" s="60">
        <v>1725.5</v>
      </c>
      <c r="I9" s="60">
        <v>1792</v>
      </c>
      <c r="J9" s="223"/>
      <c r="K9" s="280"/>
      <c r="L9" s="228">
        <v>1000</v>
      </c>
      <c r="M9" s="60">
        <v>1225</v>
      </c>
      <c r="N9" s="60">
        <v>1263.5</v>
      </c>
      <c r="O9" s="60">
        <v>1302</v>
      </c>
      <c r="P9" s="60">
        <v>1344</v>
      </c>
      <c r="Q9" s="60">
        <v>1382.5</v>
      </c>
      <c r="R9" s="60">
        <v>1421</v>
      </c>
      <c r="S9" s="60">
        <v>1459.5</v>
      </c>
    </row>
    <row r="10" spans="1:19" ht="15" customHeight="1">
      <c r="A10" s="280"/>
      <c r="B10" s="228">
        <v>1250</v>
      </c>
      <c r="C10" s="61">
        <v>1505</v>
      </c>
      <c r="D10" s="61">
        <v>1578.5</v>
      </c>
      <c r="E10" s="61">
        <v>1652</v>
      </c>
      <c r="F10" s="61">
        <v>1725.5</v>
      </c>
      <c r="G10" s="61">
        <v>1799</v>
      </c>
      <c r="H10" s="61">
        <v>1872.5</v>
      </c>
      <c r="I10" s="61">
        <v>1946</v>
      </c>
      <c r="J10" s="223"/>
      <c r="K10" s="280"/>
      <c r="L10" s="228">
        <v>1250</v>
      </c>
      <c r="M10" s="61">
        <v>1281</v>
      </c>
      <c r="N10" s="61">
        <v>1319.5</v>
      </c>
      <c r="O10" s="61">
        <v>1358</v>
      </c>
      <c r="P10" s="61">
        <v>1396.5</v>
      </c>
      <c r="Q10" s="61">
        <v>1438.5</v>
      </c>
      <c r="R10" s="61">
        <v>1477</v>
      </c>
      <c r="S10" s="61">
        <v>1515.5</v>
      </c>
    </row>
    <row r="11" spans="1:19" ht="15" customHeight="1">
      <c r="A11" s="280"/>
      <c r="B11" s="228">
        <v>1500</v>
      </c>
      <c r="C11" s="60">
        <v>1613.5</v>
      </c>
      <c r="D11" s="60">
        <v>1694</v>
      </c>
      <c r="E11" s="60">
        <v>1774.5</v>
      </c>
      <c r="F11" s="60">
        <v>1855</v>
      </c>
      <c r="G11" s="60">
        <v>1939</v>
      </c>
      <c r="H11" s="60">
        <v>2019.5</v>
      </c>
      <c r="I11" s="60">
        <v>2100</v>
      </c>
      <c r="J11" s="223"/>
      <c r="K11" s="280"/>
      <c r="L11" s="228">
        <v>1500</v>
      </c>
      <c r="M11" s="60">
        <v>1333.5</v>
      </c>
      <c r="N11" s="60">
        <v>1375.5</v>
      </c>
      <c r="O11" s="60">
        <v>1414</v>
      </c>
      <c r="P11" s="60">
        <v>1452.5</v>
      </c>
      <c r="Q11" s="60">
        <v>1491</v>
      </c>
      <c r="R11" s="60">
        <v>1533</v>
      </c>
      <c r="S11" s="60">
        <v>1571.5</v>
      </c>
    </row>
    <row r="12" spans="1:19" ht="15" customHeight="1">
      <c r="A12" s="280"/>
      <c r="B12" s="228">
        <v>1750</v>
      </c>
      <c r="C12" s="61">
        <v>1722</v>
      </c>
      <c r="D12" s="61">
        <v>1809.5</v>
      </c>
      <c r="E12" s="61">
        <v>1897</v>
      </c>
      <c r="F12" s="61">
        <v>1988</v>
      </c>
      <c r="G12" s="61">
        <v>2075.5</v>
      </c>
      <c r="H12" s="61">
        <v>2166.5</v>
      </c>
      <c r="I12" s="61">
        <v>2254</v>
      </c>
      <c r="J12" s="223"/>
      <c r="K12" s="280"/>
      <c r="L12" s="228">
        <v>1750</v>
      </c>
      <c r="M12" s="61">
        <v>1389.5</v>
      </c>
      <c r="N12" s="61">
        <v>1428</v>
      </c>
      <c r="O12" s="61">
        <v>1470</v>
      </c>
      <c r="P12" s="61">
        <v>1508.5</v>
      </c>
      <c r="Q12" s="61">
        <v>1547</v>
      </c>
      <c r="R12" s="61">
        <v>1585.5</v>
      </c>
      <c r="S12" s="61">
        <v>1624</v>
      </c>
    </row>
    <row r="13" spans="1:19" ht="15" customHeight="1">
      <c r="A13" s="280"/>
      <c r="B13" s="228">
        <v>2000</v>
      </c>
      <c r="C13" s="60">
        <v>1827</v>
      </c>
      <c r="D13" s="60">
        <v>1925</v>
      </c>
      <c r="E13" s="60">
        <v>2023</v>
      </c>
      <c r="F13" s="60">
        <v>2117.5</v>
      </c>
      <c r="G13" s="60">
        <v>2215.5</v>
      </c>
      <c r="H13" s="60">
        <v>2404.5</v>
      </c>
      <c r="I13" s="60">
        <v>2502.5</v>
      </c>
      <c r="J13" s="223"/>
      <c r="K13" s="280"/>
      <c r="L13" s="228">
        <v>2000</v>
      </c>
      <c r="M13" s="60">
        <v>1445.5</v>
      </c>
      <c r="N13" s="60">
        <v>1484</v>
      </c>
      <c r="O13" s="60">
        <v>1522.5</v>
      </c>
      <c r="P13" s="60">
        <v>1564.5</v>
      </c>
      <c r="Q13" s="60">
        <v>1603</v>
      </c>
      <c r="R13" s="60">
        <v>1732.5</v>
      </c>
      <c r="S13" s="60">
        <v>1774.5</v>
      </c>
    </row>
    <row r="14" spans="1:19" ht="15" customHeight="1">
      <c r="A14" s="280"/>
      <c r="B14" s="228">
        <v>2250</v>
      </c>
      <c r="C14" s="61">
        <v>1935.5</v>
      </c>
      <c r="D14" s="61">
        <v>2040.5</v>
      </c>
      <c r="E14" s="61">
        <v>2145.5</v>
      </c>
      <c r="F14" s="61">
        <v>2250.5</v>
      </c>
      <c r="G14" s="61">
        <v>2446.5</v>
      </c>
      <c r="H14" s="61">
        <v>2551.5</v>
      </c>
      <c r="I14" s="61">
        <v>2656.5</v>
      </c>
      <c r="J14" s="223"/>
      <c r="K14" s="280"/>
      <c r="L14" s="228">
        <v>2250</v>
      </c>
      <c r="M14" s="61">
        <v>1501.5</v>
      </c>
      <c r="N14" s="61">
        <v>1540</v>
      </c>
      <c r="O14" s="61">
        <v>1578.5</v>
      </c>
      <c r="P14" s="61">
        <v>1617</v>
      </c>
      <c r="Q14" s="61">
        <v>1750</v>
      </c>
      <c r="R14" s="61">
        <v>1788.5</v>
      </c>
      <c r="S14" s="61">
        <v>1827</v>
      </c>
    </row>
    <row r="15" spans="1:19" ht="15" customHeight="1">
      <c r="A15" s="280"/>
      <c r="B15" s="228">
        <v>2500</v>
      </c>
      <c r="C15" s="60">
        <v>2044</v>
      </c>
      <c r="D15" s="60">
        <v>2156</v>
      </c>
      <c r="E15" s="60">
        <v>2268</v>
      </c>
      <c r="F15" s="60">
        <v>2474.5</v>
      </c>
      <c r="G15" s="60">
        <v>2586.5</v>
      </c>
      <c r="H15" s="60">
        <v>2698.5</v>
      </c>
      <c r="I15" s="60">
        <v>2810.5</v>
      </c>
      <c r="J15" s="223"/>
      <c r="K15" s="280"/>
      <c r="L15" s="228">
        <v>2500</v>
      </c>
      <c r="M15" s="60">
        <v>1554</v>
      </c>
      <c r="N15" s="60">
        <v>1592.5</v>
      </c>
      <c r="O15" s="60">
        <v>1634.5</v>
      </c>
      <c r="P15" s="60">
        <v>1764</v>
      </c>
      <c r="Q15" s="60">
        <v>1806</v>
      </c>
      <c r="R15" s="60">
        <v>1844.5</v>
      </c>
      <c r="S15" s="60">
        <v>1883</v>
      </c>
    </row>
    <row r="16" spans="1:19" ht="15" customHeight="1">
      <c r="A16" s="280"/>
      <c r="B16" s="228">
        <v>2750</v>
      </c>
      <c r="C16" s="61">
        <v>2149</v>
      </c>
      <c r="D16" s="61">
        <v>2271.5</v>
      </c>
      <c r="E16" s="61">
        <v>2485</v>
      </c>
      <c r="F16" s="61">
        <v>2604</v>
      </c>
      <c r="G16" s="61">
        <v>2726.5</v>
      </c>
      <c r="H16" s="61">
        <v>2845.5</v>
      </c>
      <c r="I16" s="61">
        <v>2968</v>
      </c>
      <c r="J16" s="223"/>
      <c r="K16" s="280"/>
      <c r="L16" s="228">
        <v>2750</v>
      </c>
      <c r="M16" s="61">
        <v>1610</v>
      </c>
      <c r="N16" s="61">
        <v>1648.5</v>
      </c>
      <c r="O16" s="61">
        <v>1781.5</v>
      </c>
      <c r="P16" s="61">
        <v>1820</v>
      </c>
      <c r="Q16" s="61">
        <v>1858.5</v>
      </c>
      <c r="R16" s="61">
        <v>1897</v>
      </c>
      <c r="S16" s="61">
        <v>1939</v>
      </c>
    </row>
    <row r="17" spans="1:19" ht="15" customHeight="1">
      <c r="A17" s="280"/>
      <c r="B17" s="228">
        <v>3000</v>
      </c>
      <c r="C17" s="60">
        <v>2257.5</v>
      </c>
      <c r="D17" s="60">
        <v>2478</v>
      </c>
      <c r="E17" s="60">
        <v>2607.5</v>
      </c>
      <c r="F17" s="60">
        <v>2737</v>
      </c>
      <c r="G17" s="60">
        <v>2863</v>
      </c>
      <c r="H17" s="60">
        <v>3003</v>
      </c>
      <c r="I17" s="60">
        <v>3132.5</v>
      </c>
      <c r="J17" s="223"/>
      <c r="K17" s="280"/>
      <c r="L17" s="228">
        <v>3000</v>
      </c>
      <c r="M17" s="60">
        <v>1666</v>
      </c>
      <c r="N17" s="60">
        <v>1795.5</v>
      </c>
      <c r="O17" s="60">
        <v>1834</v>
      </c>
      <c r="P17" s="60">
        <v>1876</v>
      </c>
      <c r="Q17" s="60">
        <v>1914.5</v>
      </c>
      <c r="R17" s="60">
        <v>1963.5</v>
      </c>
      <c r="S17" s="60">
        <v>2002</v>
      </c>
    </row>
    <row r="18" spans="1:19" ht="15" customHeight="1">
      <c r="A18" s="280"/>
      <c r="B18" s="228">
        <v>3250</v>
      </c>
      <c r="C18" s="61">
        <v>2366</v>
      </c>
      <c r="D18" s="61">
        <v>2593.5</v>
      </c>
      <c r="E18" s="61">
        <v>2733.5</v>
      </c>
      <c r="F18" s="61">
        <v>2866.5</v>
      </c>
      <c r="G18" s="61">
        <v>3003</v>
      </c>
      <c r="H18" s="61">
        <v>3150</v>
      </c>
      <c r="I18" s="61">
        <v>3286.5</v>
      </c>
      <c r="J18" s="223"/>
      <c r="K18" s="280"/>
      <c r="L18" s="228">
        <v>3250</v>
      </c>
      <c r="M18" s="61">
        <v>1718.5</v>
      </c>
      <c r="N18" s="61">
        <v>1851.5</v>
      </c>
      <c r="O18" s="61">
        <v>1890</v>
      </c>
      <c r="P18" s="61">
        <v>1928.5</v>
      </c>
      <c r="Q18" s="61">
        <v>1970.5</v>
      </c>
      <c r="R18" s="61">
        <v>2019.5</v>
      </c>
      <c r="S18" s="61">
        <v>2058</v>
      </c>
    </row>
    <row r="19" spans="1:19" ht="15" customHeight="1">
      <c r="A19" s="280"/>
      <c r="B19" s="228">
        <v>3500</v>
      </c>
      <c r="C19" s="60">
        <v>2565.5</v>
      </c>
      <c r="D19" s="60">
        <v>2709</v>
      </c>
      <c r="E19" s="60">
        <v>2852.5</v>
      </c>
      <c r="F19" s="60">
        <v>2999.5</v>
      </c>
      <c r="G19" s="60">
        <v>3153.5</v>
      </c>
      <c r="H19" s="60">
        <v>3297</v>
      </c>
      <c r="I19" s="60" t="s">
        <v>6</v>
      </c>
      <c r="J19" s="223"/>
      <c r="K19" s="280"/>
      <c r="L19" s="228">
        <v>3500</v>
      </c>
      <c r="M19" s="60">
        <v>1865.5</v>
      </c>
      <c r="N19" s="60">
        <v>1907.5</v>
      </c>
      <c r="O19" s="60">
        <v>1946</v>
      </c>
      <c r="P19" s="60">
        <v>1984.5</v>
      </c>
      <c r="Q19" s="60">
        <v>2033.5</v>
      </c>
      <c r="R19" s="60">
        <v>2072</v>
      </c>
      <c r="S19" s="60" t="s">
        <v>6</v>
      </c>
    </row>
    <row r="20" spans="1:19" ht="15" customHeight="1">
      <c r="A20" s="280"/>
      <c r="B20" s="228">
        <v>3750</v>
      </c>
      <c r="C20" s="61">
        <v>2674</v>
      </c>
      <c r="D20" s="61">
        <v>2824.5</v>
      </c>
      <c r="E20" s="61">
        <v>2978.5</v>
      </c>
      <c r="F20" s="61">
        <v>3139.5</v>
      </c>
      <c r="G20" s="61">
        <v>3290</v>
      </c>
      <c r="H20" s="61" t="s">
        <v>6</v>
      </c>
      <c r="I20" s="61" t="s">
        <v>6</v>
      </c>
      <c r="J20" s="223"/>
      <c r="K20" s="280"/>
      <c r="L20" s="228">
        <v>3750</v>
      </c>
      <c r="M20" s="61">
        <v>1921.5</v>
      </c>
      <c r="N20" s="61">
        <v>1960</v>
      </c>
      <c r="O20" s="61">
        <v>2002</v>
      </c>
      <c r="P20" s="61">
        <v>2051</v>
      </c>
      <c r="Q20" s="61">
        <v>2089.5</v>
      </c>
      <c r="R20" s="61" t="s">
        <v>6</v>
      </c>
      <c r="S20" s="61" t="s">
        <v>6</v>
      </c>
    </row>
    <row r="21" spans="1:19" ht="15" customHeight="1">
      <c r="A21" s="280"/>
      <c r="B21" s="228">
        <v>4000</v>
      </c>
      <c r="C21" s="60">
        <v>2779</v>
      </c>
      <c r="D21" s="60">
        <v>2940</v>
      </c>
      <c r="E21" s="60">
        <v>3111.5</v>
      </c>
      <c r="F21" s="60">
        <v>3269</v>
      </c>
      <c r="G21" s="60" t="s">
        <v>6</v>
      </c>
      <c r="H21" s="60" t="s">
        <v>6</v>
      </c>
      <c r="I21" s="60" t="s">
        <v>6</v>
      </c>
      <c r="J21" s="223"/>
      <c r="K21" s="280"/>
      <c r="L21" s="228">
        <v>4000</v>
      </c>
      <c r="M21" s="60">
        <v>1977.5</v>
      </c>
      <c r="N21" s="60">
        <v>2016</v>
      </c>
      <c r="O21" s="60">
        <v>2065</v>
      </c>
      <c r="P21" s="60">
        <v>2103.5</v>
      </c>
      <c r="Q21" s="60" t="s">
        <v>6</v>
      </c>
      <c r="R21" s="60" t="s">
        <v>6</v>
      </c>
      <c r="S21" s="60" t="s">
        <v>6</v>
      </c>
    </row>
    <row r="22" spans="1:19" ht="15" customHeight="1">
      <c r="A22" s="221"/>
      <c r="B22" s="221"/>
      <c r="C22" s="221"/>
      <c r="D22" s="14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P22" s="221"/>
      <c r="Q22" s="221"/>
    </row>
    <row r="23" spans="1:19" ht="15" customHeight="1">
      <c r="A23" s="221"/>
      <c r="B23" s="110" t="s">
        <v>73</v>
      </c>
      <c r="C23" s="110"/>
      <c r="D23" s="110"/>
      <c r="E23" s="110"/>
      <c r="F23" s="110"/>
      <c r="I23" s="223"/>
      <c r="J23" s="223"/>
      <c r="K23" s="223"/>
      <c r="L23" s="223"/>
      <c r="M23" s="223"/>
      <c r="N23" s="223"/>
      <c r="P23" s="221"/>
      <c r="Q23" s="221"/>
    </row>
    <row r="24" spans="1:19" ht="15" customHeight="1">
      <c r="A24" s="221"/>
      <c r="I24" s="223"/>
      <c r="J24" s="223"/>
      <c r="K24" s="223"/>
      <c r="L24" s="223"/>
      <c r="M24" s="223"/>
      <c r="N24" s="223"/>
      <c r="P24" s="221"/>
      <c r="Q24" s="221"/>
    </row>
    <row r="25" spans="1:19" ht="15" customHeight="1" thickBot="1">
      <c r="A25" s="221"/>
      <c r="B25" s="273" t="s">
        <v>74</v>
      </c>
      <c r="C25" s="273"/>
      <c r="D25" s="273"/>
      <c r="E25" s="273"/>
      <c r="F25" s="273"/>
      <c r="G25" s="273"/>
      <c r="H25" s="273"/>
      <c r="I25" s="223"/>
      <c r="J25" s="223"/>
      <c r="K25" s="223"/>
      <c r="L25" s="273" t="s">
        <v>75</v>
      </c>
      <c r="M25" s="273"/>
      <c r="N25" s="273"/>
      <c r="O25" s="273"/>
      <c r="P25" s="273"/>
      <c r="Q25" s="273"/>
      <c r="R25" s="273"/>
    </row>
    <row r="26" spans="1:19" ht="15" customHeight="1">
      <c r="A26" s="221"/>
      <c r="B26" s="274" t="s">
        <v>76</v>
      </c>
      <c r="C26" s="274"/>
      <c r="D26" s="274"/>
      <c r="E26" s="274"/>
      <c r="F26" s="277">
        <v>88</v>
      </c>
      <c r="G26" s="278"/>
      <c r="H26" s="278"/>
      <c r="I26" s="223"/>
      <c r="J26" s="223"/>
      <c r="K26" s="223"/>
      <c r="L26" s="274" t="s">
        <v>77</v>
      </c>
      <c r="M26" s="274"/>
      <c r="N26" s="275" t="s">
        <v>78</v>
      </c>
      <c r="O26" s="275"/>
      <c r="P26" s="275"/>
      <c r="Q26" s="275"/>
      <c r="R26" s="275"/>
    </row>
    <row r="27" spans="1:19" ht="15" customHeight="1">
      <c r="A27" s="221"/>
      <c r="B27" s="271" t="s">
        <v>79</v>
      </c>
      <c r="C27" s="271"/>
      <c r="D27" s="271"/>
      <c r="E27" s="271"/>
      <c r="F27" s="277">
        <v>132</v>
      </c>
      <c r="G27" s="278"/>
      <c r="H27" s="278"/>
      <c r="I27" s="223"/>
      <c r="J27" s="223"/>
      <c r="K27" s="223"/>
      <c r="L27" s="271" t="s">
        <v>80</v>
      </c>
      <c r="M27" s="271"/>
      <c r="N27" s="272" t="s">
        <v>81</v>
      </c>
      <c r="O27" s="272"/>
      <c r="P27" s="272"/>
      <c r="Q27" s="272"/>
      <c r="R27" s="272"/>
    </row>
    <row r="28" spans="1:19" ht="15" customHeight="1">
      <c r="A28" s="221"/>
      <c r="B28" s="271" t="s">
        <v>82</v>
      </c>
      <c r="C28" s="271"/>
      <c r="D28" s="271"/>
      <c r="E28" s="271"/>
      <c r="F28" s="277">
        <v>229</v>
      </c>
      <c r="G28" s="278"/>
      <c r="H28" s="278"/>
      <c r="I28" s="223"/>
      <c r="J28" s="223"/>
      <c r="K28" s="223"/>
      <c r="L28" s="271" t="s">
        <v>83</v>
      </c>
      <c r="M28" s="271"/>
      <c r="N28" s="276" t="s">
        <v>84</v>
      </c>
      <c r="O28" s="276"/>
      <c r="P28" s="276"/>
      <c r="Q28" s="276"/>
      <c r="R28" s="276"/>
    </row>
    <row r="29" spans="1:19" ht="15" customHeight="1">
      <c r="A29" s="221"/>
      <c r="B29" s="271" t="s">
        <v>85</v>
      </c>
      <c r="C29" s="271"/>
      <c r="D29" s="271"/>
      <c r="E29" s="271"/>
      <c r="F29" s="279">
        <v>0.03</v>
      </c>
      <c r="G29" s="279"/>
      <c r="H29" s="279"/>
      <c r="I29" s="223"/>
      <c r="J29" s="223"/>
      <c r="K29" s="223"/>
      <c r="L29" s="37" t="s">
        <v>86</v>
      </c>
      <c r="M29" s="37"/>
      <c r="N29" s="272" t="s">
        <v>87</v>
      </c>
      <c r="O29" s="272"/>
      <c r="P29" s="272"/>
      <c r="Q29" s="272"/>
      <c r="R29" s="272"/>
    </row>
    <row r="30" spans="1:19" ht="15" customHeight="1">
      <c r="A30" s="221"/>
      <c r="B30" s="271" t="s">
        <v>88</v>
      </c>
      <c r="C30" s="271"/>
      <c r="D30" s="271"/>
      <c r="E30" s="271"/>
      <c r="F30" s="279">
        <v>0.08</v>
      </c>
      <c r="G30" s="279"/>
      <c r="H30" s="279"/>
      <c r="I30" s="223"/>
      <c r="J30" s="223"/>
      <c r="K30" s="223"/>
      <c r="L30" s="271" t="s">
        <v>89</v>
      </c>
      <c r="M30" s="271"/>
      <c r="N30" s="272" t="s">
        <v>90</v>
      </c>
      <c r="O30" s="272"/>
      <c r="P30" s="272"/>
      <c r="Q30" s="272"/>
      <c r="R30" s="272"/>
    </row>
    <row r="31" spans="1:19" ht="15" customHeight="1">
      <c r="A31" s="221"/>
      <c r="B31" s="271" t="s">
        <v>91</v>
      </c>
      <c r="C31" s="271"/>
      <c r="D31" s="271"/>
      <c r="E31" s="271"/>
      <c r="F31" s="277">
        <v>47</v>
      </c>
      <c r="G31" s="278"/>
      <c r="H31" s="278"/>
      <c r="I31" s="223"/>
      <c r="J31" s="223"/>
      <c r="K31" s="223"/>
      <c r="L31" s="271" t="s">
        <v>92</v>
      </c>
      <c r="M31" s="271"/>
      <c r="N31" s="272" t="s">
        <v>93</v>
      </c>
      <c r="O31" s="272"/>
      <c r="P31" s="272"/>
      <c r="Q31" s="272"/>
      <c r="R31" s="272"/>
    </row>
    <row r="32" spans="1:19" ht="15" customHeight="1">
      <c r="A32" s="221"/>
      <c r="B32" s="271" t="s">
        <v>94</v>
      </c>
      <c r="C32" s="271"/>
      <c r="D32" s="271"/>
      <c r="E32" s="271"/>
      <c r="F32" s="277">
        <v>10</v>
      </c>
      <c r="G32" s="278"/>
      <c r="H32" s="278"/>
      <c r="I32" s="223"/>
      <c r="J32" s="223"/>
      <c r="K32" s="223"/>
      <c r="L32" s="37" t="s">
        <v>95</v>
      </c>
      <c r="M32" s="106" t="s">
        <v>96</v>
      </c>
      <c r="N32" s="106"/>
      <c r="O32" s="106"/>
      <c r="P32" s="106"/>
      <c r="Q32" s="106"/>
      <c r="R32" s="106"/>
    </row>
    <row r="33" spans="1:19" ht="15" customHeight="1">
      <c r="A33" s="221"/>
      <c r="B33" s="221"/>
      <c r="C33" s="221"/>
      <c r="D33" s="14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P33" s="221"/>
      <c r="Q33" s="221"/>
    </row>
    <row r="34" spans="1:19" ht="15" customHeight="1" thickBo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22"/>
      <c r="N34" s="20"/>
      <c r="O34" s="20"/>
      <c r="P34" s="20"/>
      <c r="Q34" s="20"/>
      <c r="R34" s="20"/>
      <c r="S34" s="20"/>
    </row>
    <row r="35" spans="1:19" ht="15" customHeight="1">
      <c r="A35" s="258" t="s">
        <v>33</v>
      </c>
      <c r="B35" s="258"/>
      <c r="C35" s="258"/>
      <c r="D35" s="258"/>
      <c r="E35" s="28"/>
      <c r="F35" s="258" t="s">
        <v>28</v>
      </c>
      <c r="G35" s="258"/>
      <c r="H35" s="258"/>
      <c r="I35" s="258"/>
      <c r="J35" s="29"/>
      <c r="K35" s="256" t="s">
        <v>29</v>
      </c>
      <c r="L35" s="256"/>
      <c r="M35" s="256"/>
      <c r="N35" s="256"/>
      <c r="O35" s="29"/>
      <c r="P35" s="256" t="s">
        <v>30</v>
      </c>
      <c r="Q35" s="256"/>
      <c r="R35" s="256"/>
      <c r="S35" s="256"/>
    </row>
    <row r="36" spans="1:19" ht="15">
      <c r="A36" s="246"/>
      <c r="B36" s="246"/>
      <c r="C36" s="246"/>
      <c r="D36" s="246"/>
      <c r="E36" s="32"/>
      <c r="F36" s="246"/>
      <c r="G36" s="246"/>
      <c r="H36" s="246"/>
      <c r="I36" s="246"/>
      <c r="J36" s="31"/>
      <c r="K36" s="248"/>
      <c r="L36" s="248"/>
      <c r="M36" s="248"/>
      <c r="N36" s="248"/>
      <c r="O36" s="31"/>
      <c r="P36" s="248"/>
      <c r="Q36" s="248"/>
      <c r="R36" s="248"/>
      <c r="S36" s="248"/>
    </row>
    <row r="37" spans="1:19" ht="15">
      <c r="A37" s="246"/>
      <c r="B37" s="246"/>
      <c r="C37" s="246"/>
      <c r="D37" s="246"/>
      <c r="E37" s="32"/>
      <c r="F37" s="246"/>
      <c r="G37" s="246"/>
      <c r="H37" s="246"/>
      <c r="I37" s="246"/>
      <c r="J37" s="31"/>
      <c r="K37" s="248"/>
      <c r="L37" s="248"/>
      <c r="M37" s="248"/>
      <c r="N37" s="248"/>
      <c r="O37" s="31"/>
      <c r="P37" s="248"/>
      <c r="Q37" s="248"/>
      <c r="R37" s="248"/>
      <c r="S37" s="248"/>
    </row>
    <row r="38" spans="1:19" ht="15">
      <c r="A38" s="246"/>
      <c r="B38" s="246"/>
      <c r="C38" s="246"/>
      <c r="D38" s="246"/>
      <c r="E38" s="32"/>
      <c r="F38" s="246"/>
      <c r="G38" s="246"/>
      <c r="H38" s="246"/>
      <c r="I38" s="246"/>
      <c r="J38" s="31"/>
      <c r="K38" s="248"/>
      <c r="L38" s="248"/>
      <c r="M38" s="248"/>
      <c r="N38" s="248"/>
      <c r="O38" s="31"/>
      <c r="P38" s="248"/>
      <c r="Q38" s="248"/>
      <c r="R38" s="248"/>
      <c r="S38" s="248"/>
    </row>
  </sheetData>
  <mergeCells count="40">
    <mergeCell ref="A7:A21"/>
    <mergeCell ref="B7:I7"/>
    <mergeCell ref="K7:K21"/>
    <mergeCell ref="L7:S7"/>
    <mergeCell ref="A1:D4"/>
    <mergeCell ref="Q1:S4"/>
    <mergeCell ref="L6:S6"/>
    <mergeCell ref="F1:O4"/>
    <mergeCell ref="Q5:S5"/>
    <mergeCell ref="B25:H25"/>
    <mergeCell ref="L25:R25"/>
    <mergeCell ref="B26:E26"/>
    <mergeCell ref="L26:M26"/>
    <mergeCell ref="N26:R26"/>
    <mergeCell ref="F26:H26"/>
    <mergeCell ref="B27:E27"/>
    <mergeCell ref="L27:M27"/>
    <mergeCell ref="N27:R27"/>
    <mergeCell ref="B28:E28"/>
    <mergeCell ref="L28:M28"/>
    <mergeCell ref="N28:R28"/>
    <mergeCell ref="F27:H27"/>
    <mergeCell ref="F28:H28"/>
    <mergeCell ref="B29:E29"/>
    <mergeCell ref="N29:R29"/>
    <mergeCell ref="B30:E30"/>
    <mergeCell ref="L30:M30"/>
    <mergeCell ref="N30:R30"/>
    <mergeCell ref="F29:H29"/>
    <mergeCell ref="F30:H30"/>
    <mergeCell ref="A35:D38"/>
    <mergeCell ref="F35:I38"/>
    <mergeCell ref="K35:N38"/>
    <mergeCell ref="P35:S38"/>
    <mergeCell ref="B31:E31"/>
    <mergeCell ref="L31:M31"/>
    <mergeCell ref="N31:R31"/>
    <mergeCell ref="B32:E32"/>
    <mergeCell ref="F31:H31"/>
    <mergeCell ref="F32:H32"/>
  </mergeCells>
  <pageMargins left="0.39370078740157483" right="3.937007874015748E-2" top="0.15748031496062992" bottom="0.15748031496062992" header="0.51181102362204722" footer="0.31496062992125984"/>
  <pageSetup paperSize="9" orientation="landscape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39"/>
  <sheetViews>
    <sheetView topLeftCell="B1" zoomScale="85" zoomScaleNormal="85" workbookViewId="0">
      <selection activeCell="G33" sqref="G33"/>
    </sheetView>
  </sheetViews>
  <sheetFormatPr defaultRowHeight="14.25"/>
  <cols>
    <col min="1" max="1" width="3.375" customWidth="1"/>
    <col min="2" max="6" width="6.75" customWidth="1"/>
    <col min="7" max="12" width="10.75" customWidth="1"/>
    <col min="13" max="17" width="6.75" customWidth="1"/>
    <col min="18" max="18" width="3.375" customWidth="1"/>
  </cols>
  <sheetData>
    <row r="1" spans="1:18" ht="21" customHeight="1">
      <c r="B1" s="249"/>
      <c r="C1" s="249"/>
      <c r="D1" s="249"/>
      <c r="E1" s="249"/>
      <c r="F1" s="34"/>
      <c r="G1" s="289" t="s">
        <v>100</v>
      </c>
      <c r="H1" s="289"/>
      <c r="I1" s="289"/>
      <c r="J1" s="289"/>
      <c r="K1" s="289"/>
      <c r="L1" s="289"/>
      <c r="M1" s="34"/>
      <c r="N1" s="251"/>
      <c r="O1" s="251"/>
      <c r="P1" s="251"/>
      <c r="Q1" s="251"/>
    </row>
    <row r="2" spans="1:18" ht="15" customHeight="1">
      <c r="B2" s="249"/>
      <c r="C2" s="249"/>
      <c r="D2" s="249"/>
      <c r="E2" s="249"/>
      <c r="F2" s="34"/>
      <c r="G2" s="289"/>
      <c r="H2" s="289"/>
      <c r="I2" s="289"/>
      <c r="J2" s="289"/>
      <c r="K2" s="289"/>
      <c r="L2" s="289"/>
      <c r="M2" s="34"/>
      <c r="N2" s="251"/>
      <c r="O2" s="251"/>
      <c r="P2" s="251"/>
      <c r="Q2" s="251"/>
    </row>
    <row r="3" spans="1:18" ht="15" customHeight="1">
      <c r="B3" s="249"/>
      <c r="C3" s="249"/>
      <c r="D3" s="249"/>
      <c r="E3" s="249"/>
      <c r="F3" s="34"/>
      <c r="G3" s="289"/>
      <c r="H3" s="289"/>
      <c r="I3" s="289"/>
      <c r="J3" s="289"/>
      <c r="K3" s="289"/>
      <c r="L3" s="289"/>
      <c r="M3" s="34"/>
      <c r="N3" s="251"/>
      <c r="O3" s="251"/>
      <c r="P3" s="251"/>
      <c r="Q3" s="251"/>
    </row>
    <row r="4" spans="1:18" ht="15.75" customHeight="1" thickBot="1">
      <c r="A4" s="20"/>
      <c r="B4" s="250"/>
      <c r="C4" s="250"/>
      <c r="D4" s="250"/>
      <c r="E4" s="250"/>
      <c r="F4" s="35"/>
      <c r="G4" s="290"/>
      <c r="H4" s="290"/>
      <c r="I4" s="290"/>
      <c r="J4" s="290"/>
      <c r="K4" s="290"/>
      <c r="L4" s="290"/>
      <c r="M4" s="35"/>
      <c r="N4" s="252"/>
      <c r="O4" s="252"/>
      <c r="P4" s="252"/>
      <c r="Q4" s="252"/>
      <c r="R4" s="20"/>
    </row>
    <row r="5" spans="1:18" ht="15" customHeight="1">
      <c r="B5" s="221"/>
      <c r="C5" s="221"/>
      <c r="D5" s="221"/>
      <c r="E5" s="14"/>
      <c r="F5" s="223"/>
      <c r="G5" s="223"/>
      <c r="H5" s="223"/>
      <c r="I5" s="223"/>
      <c r="J5" s="223"/>
      <c r="K5" s="223"/>
      <c r="L5" s="223"/>
      <c r="M5" s="223"/>
      <c r="N5" s="223"/>
      <c r="O5" s="288" t="s">
        <v>1</v>
      </c>
      <c r="P5" s="288"/>
      <c r="Q5" s="288"/>
    </row>
    <row r="6" spans="1:18" ht="12" customHeight="1">
      <c r="B6" s="221"/>
      <c r="C6" s="221"/>
      <c r="D6" s="221"/>
      <c r="E6" s="14"/>
      <c r="F6" s="223"/>
      <c r="G6" s="223"/>
      <c r="H6" s="223"/>
      <c r="I6" s="223"/>
      <c r="J6" s="223"/>
      <c r="K6" s="223"/>
      <c r="L6" s="223"/>
      <c r="M6" s="223"/>
      <c r="N6" s="223"/>
      <c r="O6" s="223"/>
      <c r="Q6" s="221"/>
    </row>
    <row r="7" spans="1:18" ht="12" customHeight="1">
      <c r="B7" s="221"/>
      <c r="C7" s="221"/>
      <c r="D7" s="221"/>
      <c r="E7" s="14"/>
      <c r="F7" s="223"/>
      <c r="G7" s="223"/>
      <c r="H7" s="223"/>
      <c r="I7" s="223"/>
      <c r="J7" s="223"/>
      <c r="K7" s="223"/>
      <c r="L7" s="223"/>
      <c r="M7" s="223"/>
      <c r="N7" s="223"/>
      <c r="O7" s="223"/>
      <c r="Q7" s="221"/>
    </row>
    <row r="8" spans="1:18" ht="15" customHeight="1" thickBot="1">
      <c r="B8" s="31"/>
      <c r="C8" s="31"/>
      <c r="D8" s="31"/>
      <c r="E8" s="31"/>
      <c r="F8" s="31"/>
      <c r="G8" s="291" t="s">
        <v>100</v>
      </c>
      <c r="H8" s="291"/>
      <c r="I8" s="291"/>
      <c r="J8" s="291"/>
      <c r="K8" s="291"/>
      <c r="L8" s="291"/>
      <c r="M8" s="31"/>
      <c r="N8" s="31"/>
      <c r="O8" s="31"/>
      <c r="P8" s="31"/>
      <c r="Q8" s="31"/>
    </row>
    <row r="9" spans="1:18" ht="15" customHeight="1">
      <c r="A9" s="15"/>
      <c r="B9" s="45"/>
      <c r="C9" s="45"/>
      <c r="G9" s="221"/>
      <c r="H9" s="221"/>
      <c r="I9" s="221"/>
      <c r="J9" s="221"/>
      <c r="K9" s="221"/>
      <c r="L9" s="221"/>
      <c r="M9" s="45"/>
      <c r="N9" s="45"/>
      <c r="O9" s="45"/>
      <c r="P9" s="45"/>
      <c r="Q9" s="45"/>
    </row>
    <row r="10" spans="1:18" ht="15" customHeight="1">
      <c r="A10" s="15"/>
      <c r="B10" s="45"/>
      <c r="C10" s="43"/>
      <c r="G10" s="295" t="s">
        <v>3</v>
      </c>
      <c r="H10" s="292" t="s">
        <v>101</v>
      </c>
      <c r="I10" s="293"/>
      <c r="J10" s="293"/>
      <c r="K10" s="293"/>
      <c r="L10" s="294"/>
      <c r="M10" s="43"/>
      <c r="N10" s="43"/>
      <c r="O10" s="43"/>
      <c r="P10" s="43"/>
      <c r="Q10" s="43"/>
    </row>
    <row r="11" spans="1:18" ht="15" customHeight="1">
      <c r="A11" s="15"/>
      <c r="B11" s="43"/>
      <c r="C11" s="44"/>
      <c r="G11" s="296"/>
      <c r="H11" s="228">
        <v>150</v>
      </c>
      <c r="I11" s="228">
        <v>200</v>
      </c>
      <c r="J11" s="228">
        <v>250</v>
      </c>
      <c r="K11" s="228">
        <v>300</v>
      </c>
      <c r="L11" s="228">
        <v>350</v>
      </c>
      <c r="M11" s="44"/>
      <c r="N11" s="44"/>
      <c r="O11" s="44"/>
      <c r="P11" s="44"/>
      <c r="Q11" s="44"/>
    </row>
    <row r="12" spans="1:18" ht="15" customHeight="1">
      <c r="A12" s="15"/>
      <c r="B12" s="43"/>
      <c r="C12" s="44"/>
      <c r="G12" s="2">
        <v>300</v>
      </c>
      <c r="H12" s="60">
        <v>525</v>
      </c>
      <c r="I12" s="60">
        <v>587</v>
      </c>
      <c r="J12" s="60">
        <v>648</v>
      </c>
      <c r="K12" s="144" t="s">
        <v>102</v>
      </c>
      <c r="L12" s="144" t="s">
        <v>45</v>
      </c>
      <c r="M12" s="44"/>
      <c r="N12" s="44"/>
      <c r="O12" s="44"/>
      <c r="P12" s="44"/>
      <c r="Q12" s="44"/>
    </row>
    <row r="13" spans="1:18" ht="15" customHeight="1">
      <c r="A13" s="15"/>
      <c r="B13" s="43"/>
      <c r="C13" s="44"/>
      <c r="G13" s="228">
        <v>350</v>
      </c>
      <c r="H13" s="61">
        <v>565</v>
      </c>
      <c r="I13" s="61">
        <v>632</v>
      </c>
      <c r="J13" s="61">
        <v>702</v>
      </c>
      <c r="K13" s="61">
        <v>782</v>
      </c>
      <c r="L13" s="143" t="s">
        <v>45</v>
      </c>
      <c r="M13" s="44"/>
      <c r="N13" s="44"/>
      <c r="O13" s="44"/>
      <c r="P13" s="44"/>
      <c r="Q13" s="44"/>
    </row>
    <row r="14" spans="1:18" ht="15" customHeight="1">
      <c r="A14" s="15"/>
      <c r="B14" s="43"/>
      <c r="C14" s="44"/>
      <c r="G14" s="2">
        <v>400</v>
      </c>
      <c r="H14" s="60">
        <v>606</v>
      </c>
      <c r="I14" s="60">
        <v>681</v>
      </c>
      <c r="J14" s="60">
        <v>757</v>
      </c>
      <c r="K14" s="60">
        <v>844</v>
      </c>
      <c r="L14" s="144" t="s">
        <v>45</v>
      </c>
      <c r="M14" s="44"/>
      <c r="N14" s="44"/>
      <c r="O14" s="44"/>
      <c r="P14" s="44"/>
      <c r="Q14" s="44"/>
    </row>
    <row r="15" spans="1:18" ht="15" customHeight="1">
      <c r="A15" s="15"/>
      <c r="B15" s="43"/>
      <c r="C15" s="44"/>
      <c r="G15" s="228">
        <v>450</v>
      </c>
      <c r="H15" s="61">
        <v>646</v>
      </c>
      <c r="I15" s="61">
        <v>727</v>
      </c>
      <c r="J15" s="61">
        <v>810</v>
      </c>
      <c r="K15" s="61">
        <v>907</v>
      </c>
      <c r="L15" s="61">
        <v>1055</v>
      </c>
      <c r="M15" s="44"/>
      <c r="N15" s="44"/>
      <c r="O15" s="44"/>
      <c r="P15" s="44"/>
      <c r="Q15" s="44"/>
    </row>
    <row r="16" spans="1:18" ht="15" customHeight="1">
      <c r="A16" s="15"/>
      <c r="B16" s="43"/>
      <c r="C16" s="44"/>
      <c r="G16" s="2">
        <v>500</v>
      </c>
      <c r="H16" s="60">
        <v>685</v>
      </c>
      <c r="I16" s="60">
        <v>776</v>
      </c>
      <c r="J16" s="60">
        <v>865</v>
      </c>
      <c r="K16" s="60">
        <v>971</v>
      </c>
      <c r="L16" s="60">
        <v>1103</v>
      </c>
      <c r="M16" s="44"/>
      <c r="N16" s="44"/>
      <c r="O16" s="44"/>
      <c r="P16" s="44"/>
      <c r="Q16" s="44"/>
    </row>
    <row r="17" spans="1:17" ht="15" customHeight="1">
      <c r="A17" s="15"/>
      <c r="B17" s="43"/>
      <c r="C17" s="44"/>
      <c r="G17" s="228">
        <v>550</v>
      </c>
      <c r="H17" s="61">
        <v>887</v>
      </c>
      <c r="I17" s="61">
        <v>983</v>
      </c>
      <c r="J17" s="61">
        <v>1080</v>
      </c>
      <c r="K17" s="61">
        <v>1189</v>
      </c>
      <c r="L17" s="61">
        <v>1331</v>
      </c>
      <c r="M17" s="44"/>
      <c r="N17" s="44"/>
      <c r="O17" s="44"/>
      <c r="P17" s="44"/>
      <c r="Q17" s="44"/>
    </row>
    <row r="18" spans="1:17" ht="15" customHeight="1">
      <c r="A18" s="15"/>
      <c r="B18" s="43"/>
      <c r="C18" s="44"/>
      <c r="G18" s="2">
        <v>600</v>
      </c>
      <c r="H18" s="60">
        <v>929</v>
      </c>
      <c r="I18" s="60">
        <v>1032</v>
      </c>
      <c r="J18" s="60">
        <v>1139</v>
      </c>
      <c r="K18" s="60">
        <v>1250</v>
      </c>
      <c r="L18" s="60">
        <v>1400</v>
      </c>
      <c r="M18" s="44"/>
      <c r="N18" s="44"/>
      <c r="O18" s="44"/>
      <c r="P18" s="44"/>
      <c r="Q18" s="44"/>
    </row>
    <row r="19" spans="1:17" ht="15" customHeight="1">
      <c r="A19" s="15"/>
      <c r="B19" s="43"/>
      <c r="C19" s="44"/>
      <c r="G19" s="228">
        <v>650</v>
      </c>
      <c r="H19" s="61">
        <v>971</v>
      </c>
      <c r="I19" s="61">
        <v>1078</v>
      </c>
      <c r="J19" s="61">
        <v>1189</v>
      </c>
      <c r="K19" s="61">
        <v>1312</v>
      </c>
      <c r="L19" s="61">
        <v>1468</v>
      </c>
      <c r="M19" s="44"/>
      <c r="N19" s="44"/>
      <c r="O19" s="44"/>
      <c r="P19" s="44"/>
      <c r="Q19" s="44"/>
    </row>
    <row r="20" spans="1:17" ht="15" customHeight="1">
      <c r="A20" s="15"/>
      <c r="B20" s="43"/>
      <c r="C20" s="44"/>
      <c r="G20" s="2">
        <v>700</v>
      </c>
      <c r="H20" s="60">
        <v>1013</v>
      </c>
      <c r="I20" s="60">
        <v>1127</v>
      </c>
      <c r="J20" s="60">
        <v>1244</v>
      </c>
      <c r="K20" s="60">
        <v>1375</v>
      </c>
      <c r="L20" s="60">
        <v>1536</v>
      </c>
      <c r="M20" s="44"/>
      <c r="N20" s="44"/>
      <c r="O20" s="44"/>
      <c r="P20" s="44"/>
      <c r="Q20" s="44"/>
    </row>
    <row r="21" spans="1:17" ht="15" customHeight="1">
      <c r="A21" s="15"/>
      <c r="B21" s="43"/>
      <c r="C21" s="44"/>
      <c r="M21" s="44"/>
      <c r="N21" s="44"/>
      <c r="O21" s="44"/>
      <c r="P21" s="44"/>
      <c r="Q21" s="44"/>
    </row>
    <row r="22" spans="1:17" ht="15" customHeight="1">
      <c r="G22" s="10" t="s">
        <v>103</v>
      </c>
      <c r="H22" s="10"/>
      <c r="I22" s="10"/>
      <c r="J22" s="10"/>
      <c r="K22" s="10"/>
      <c r="L22" s="10"/>
      <c r="N22" s="221"/>
    </row>
    <row r="23" spans="1:17" ht="15" customHeight="1">
      <c r="B23" s="15"/>
      <c r="C23" s="16"/>
      <c r="G23" s="10" t="s">
        <v>104</v>
      </c>
      <c r="H23" s="10"/>
      <c r="I23" s="10"/>
      <c r="J23" s="10"/>
      <c r="K23" s="10"/>
      <c r="L23" s="10"/>
      <c r="M23" s="15"/>
      <c r="N23" s="10"/>
    </row>
    <row r="24" spans="1:17" ht="15" customHeight="1">
      <c r="B24" s="15"/>
      <c r="C24" s="15"/>
      <c r="G24" s="10" t="s">
        <v>105</v>
      </c>
      <c r="H24" s="10"/>
      <c r="I24" s="10"/>
      <c r="J24" s="10"/>
      <c r="K24" s="10"/>
      <c r="L24" s="10"/>
      <c r="M24" s="15"/>
      <c r="N24" s="10"/>
    </row>
    <row r="25" spans="1:17" ht="15" customHeight="1">
      <c r="B25" s="15"/>
      <c r="C25" s="17"/>
      <c r="G25" s="10" t="s">
        <v>106</v>
      </c>
      <c r="H25" s="10"/>
      <c r="I25" s="10"/>
      <c r="J25" s="10"/>
      <c r="K25" s="10"/>
      <c r="L25" s="10"/>
      <c r="M25" s="10"/>
    </row>
    <row r="26" spans="1:17" ht="15" customHeight="1">
      <c r="B26" s="15"/>
      <c r="C26" s="15"/>
      <c r="G26" s="10" t="s">
        <v>107</v>
      </c>
      <c r="H26" s="10"/>
      <c r="I26" s="10"/>
      <c r="J26" s="10"/>
      <c r="K26" s="10"/>
      <c r="L26" s="10"/>
      <c r="M26" s="10"/>
    </row>
    <row r="27" spans="1:17" ht="15" customHeight="1">
      <c r="B27" s="15"/>
      <c r="C27" s="15"/>
      <c r="G27" s="10" t="s">
        <v>108</v>
      </c>
      <c r="H27" s="10"/>
      <c r="I27" s="10"/>
      <c r="J27" s="10"/>
      <c r="K27" s="10"/>
      <c r="L27" s="10"/>
      <c r="M27" s="10"/>
    </row>
    <row r="28" spans="1:17" ht="15" customHeight="1">
      <c r="B28" s="15"/>
      <c r="C28" s="15"/>
      <c r="G28" s="10"/>
      <c r="H28" s="10"/>
      <c r="I28" s="10"/>
      <c r="J28" s="10"/>
      <c r="K28" s="10"/>
      <c r="L28" s="10"/>
      <c r="M28" s="10"/>
    </row>
    <row r="29" spans="1:17" ht="15" customHeight="1">
      <c r="B29" s="15"/>
      <c r="C29" s="15"/>
      <c r="G29" s="12" t="s">
        <v>109</v>
      </c>
      <c r="H29" s="12"/>
      <c r="I29" s="12"/>
      <c r="J29" s="10"/>
      <c r="K29" s="10"/>
      <c r="L29" s="10"/>
      <c r="M29" s="10"/>
    </row>
    <row r="30" spans="1:17" ht="15" customHeight="1">
      <c r="B30" s="15"/>
      <c r="C30" s="15"/>
      <c r="G30" s="10" t="s">
        <v>110</v>
      </c>
      <c r="H30" s="10"/>
      <c r="I30" s="10"/>
      <c r="J30" s="10"/>
      <c r="K30" s="10"/>
      <c r="L30" s="10"/>
      <c r="M30" s="10"/>
    </row>
    <row r="31" spans="1:17" ht="15" customHeight="1">
      <c r="B31" s="15"/>
      <c r="C31" s="15"/>
      <c r="G31" s="10" t="s">
        <v>111</v>
      </c>
      <c r="H31" s="10"/>
      <c r="I31" s="10"/>
      <c r="J31" s="10"/>
      <c r="K31" s="10"/>
      <c r="L31" s="10"/>
      <c r="M31" s="10"/>
    </row>
    <row r="32" spans="1:17" ht="15" customHeight="1">
      <c r="B32" s="15"/>
      <c r="C32" s="15"/>
      <c r="G32" s="10" t="s">
        <v>112</v>
      </c>
      <c r="H32" s="10"/>
      <c r="I32" s="10"/>
      <c r="J32" s="10"/>
      <c r="K32" s="10"/>
      <c r="L32" s="10"/>
      <c r="M32" s="10"/>
    </row>
    <row r="33" spans="1:18" ht="15" customHeight="1">
      <c r="B33" s="15"/>
      <c r="C33" s="15"/>
      <c r="G33" s="10" t="s">
        <v>113</v>
      </c>
      <c r="H33" s="10"/>
      <c r="I33" s="10"/>
      <c r="J33" s="10"/>
      <c r="K33" s="10"/>
      <c r="L33" s="10"/>
      <c r="M33" s="10"/>
    </row>
    <row r="34" spans="1:18">
      <c r="B34" s="15"/>
      <c r="C34" s="15"/>
      <c r="J34" s="10"/>
      <c r="K34" s="10"/>
      <c r="L34" s="10"/>
      <c r="M34" s="10"/>
    </row>
    <row r="35" spans="1:18" ht="15" thickBo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22"/>
      <c r="O35" s="20"/>
      <c r="P35" s="20"/>
      <c r="Q35" s="20"/>
      <c r="R35" s="20"/>
    </row>
    <row r="36" spans="1:18" ht="15">
      <c r="A36" s="32"/>
      <c r="B36" s="246" t="s">
        <v>33</v>
      </c>
      <c r="C36" s="246"/>
      <c r="D36" s="246"/>
      <c r="E36" s="33"/>
      <c r="F36" s="258" t="s">
        <v>28</v>
      </c>
      <c r="G36" s="258"/>
      <c r="H36" s="258"/>
      <c r="I36" s="258"/>
      <c r="J36" s="29"/>
      <c r="K36" s="256" t="s">
        <v>29</v>
      </c>
      <c r="L36" s="256"/>
      <c r="M36" s="256"/>
      <c r="N36" s="29"/>
      <c r="O36" s="256" t="s">
        <v>30</v>
      </c>
      <c r="P36" s="256"/>
      <c r="Q36" s="256"/>
    </row>
    <row r="37" spans="1:18" ht="15">
      <c r="A37" s="32"/>
      <c r="B37" s="246"/>
      <c r="C37" s="246"/>
      <c r="D37" s="246"/>
      <c r="E37" s="33"/>
      <c r="F37" s="246"/>
      <c r="G37" s="246"/>
      <c r="H37" s="246"/>
      <c r="I37" s="246"/>
      <c r="J37" s="31"/>
      <c r="K37" s="248"/>
      <c r="L37" s="248"/>
      <c r="M37" s="248"/>
      <c r="N37" s="31"/>
      <c r="O37" s="248"/>
      <c r="P37" s="248"/>
      <c r="Q37" s="248"/>
    </row>
    <row r="38" spans="1:18" ht="15">
      <c r="A38" s="32"/>
      <c r="B38" s="246"/>
      <c r="C38" s="246"/>
      <c r="D38" s="246"/>
      <c r="E38" s="33"/>
      <c r="F38" s="246"/>
      <c r="G38" s="246"/>
      <c r="H38" s="246"/>
      <c r="I38" s="246"/>
      <c r="J38" s="31"/>
      <c r="K38" s="248"/>
      <c r="L38" s="248"/>
      <c r="M38" s="248"/>
      <c r="N38" s="31"/>
      <c r="O38" s="248"/>
      <c r="P38" s="248"/>
      <c r="Q38" s="248"/>
    </row>
    <row r="39" spans="1:18" ht="15">
      <c r="A39" s="32"/>
      <c r="B39" s="246"/>
      <c r="C39" s="246"/>
      <c r="D39" s="246"/>
      <c r="E39" s="33"/>
      <c r="F39" s="246"/>
      <c r="G39" s="246"/>
      <c r="H39" s="246"/>
      <c r="I39" s="246"/>
      <c r="J39" s="31"/>
      <c r="K39" s="248"/>
      <c r="L39" s="248"/>
      <c r="M39" s="248"/>
      <c r="N39" s="31"/>
      <c r="O39" s="248"/>
      <c r="P39" s="248"/>
      <c r="Q39" s="248"/>
    </row>
  </sheetData>
  <mergeCells count="11">
    <mergeCell ref="O5:Q5"/>
    <mergeCell ref="G1:L4"/>
    <mergeCell ref="B1:E4"/>
    <mergeCell ref="N1:Q4"/>
    <mergeCell ref="B36:D39"/>
    <mergeCell ref="F36:I39"/>
    <mergeCell ref="K36:M39"/>
    <mergeCell ref="O36:Q39"/>
    <mergeCell ref="G8:L8"/>
    <mergeCell ref="H10:L10"/>
    <mergeCell ref="G10:G11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10ED-06F5-4F77-8F22-BE692AF24B01}">
  <dimension ref="A1:K18"/>
  <sheetViews>
    <sheetView workbookViewId="0">
      <selection activeCell="J6" sqref="J6"/>
    </sheetView>
  </sheetViews>
  <sheetFormatPr defaultRowHeight="14.25"/>
  <cols>
    <col min="1" max="1" width="6.25" bestFit="1" customWidth="1"/>
    <col min="2" max="2" width="8.625" bestFit="1" customWidth="1"/>
    <col min="10" max="11" width="9" style="238"/>
  </cols>
  <sheetData>
    <row r="1" spans="1:11">
      <c r="A1" s="207" t="s">
        <v>3</v>
      </c>
      <c r="B1" s="165">
        <v>150</v>
      </c>
      <c r="C1" s="201">
        <v>200</v>
      </c>
      <c r="D1" s="201">
        <v>250</v>
      </c>
      <c r="E1" s="201">
        <v>300</v>
      </c>
      <c r="F1" s="201">
        <v>350</v>
      </c>
      <c r="G1" s="201">
        <v>400</v>
      </c>
      <c r="H1" s="201">
        <v>450</v>
      </c>
      <c r="I1" s="392">
        <v>500</v>
      </c>
      <c r="J1" s="217"/>
      <c r="K1" s="217"/>
    </row>
    <row r="2" spans="1:11">
      <c r="A2" s="200">
        <v>300</v>
      </c>
      <c r="B2" s="146">
        <f>SUM(('1300 STANDARD'!D9+100)*1.3*4.2)</f>
        <v>15256.605000000001</v>
      </c>
      <c r="C2" s="146">
        <f>SUM(('1300 STANDARD'!E9+100)*1.3*4.2)</f>
        <v>16711.695</v>
      </c>
      <c r="D2" s="146">
        <f>SUM(('1300 STANDARD'!F9+100)*1.3*4.2)</f>
        <v>18007.080000000002</v>
      </c>
      <c r="E2" s="146">
        <f>SUM(('1300 STANDARD'!G9+100)*1.3*4.2)</f>
        <v>19054.035</v>
      </c>
      <c r="F2" s="146">
        <f>SUM(('1300 STANDARD'!H9+100)*1.3*4.2)</f>
        <v>20278.439999999999</v>
      </c>
      <c r="G2" s="146">
        <f>SUM(('1300 STANDARD'!I9+100)*1.3*4.2)</f>
        <v>21733.530000000002</v>
      </c>
      <c r="H2" s="146">
        <f>SUM(('1300 STANDARD'!J9+100)*1.3*4.2)</f>
        <v>23295.09</v>
      </c>
      <c r="I2" s="393">
        <f>SUM(('1300 STANDARD'!K9+100)*1.3*4.2)</f>
        <v>24146.850000000002</v>
      </c>
      <c r="J2" s="218"/>
      <c r="K2" s="218"/>
    </row>
    <row r="3" spans="1:11">
      <c r="A3" s="200">
        <v>350</v>
      </c>
      <c r="B3" s="146">
        <f>SUM(('1300 STANDARD'!D10+100)*1.3*4.2)</f>
        <v>16214.835000000001</v>
      </c>
      <c r="C3" s="146">
        <f>SUM(('1300 STANDARD'!E10+100)*1.3*4.2)</f>
        <v>17811.885000000002</v>
      </c>
      <c r="D3" s="146">
        <f>SUM(('1300 STANDARD'!F10+100)*1.3*4.2)</f>
        <v>19249.230000000003</v>
      </c>
      <c r="E3" s="146">
        <f>SUM(('1300 STANDARD'!G10+100)*1.3*4.2)</f>
        <v>20438.145000000004</v>
      </c>
      <c r="F3" s="146">
        <f>SUM(('1300 STANDARD'!H10+100)*1.3*4.2)</f>
        <v>21804.510000000002</v>
      </c>
      <c r="G3" s="146">
        <f>SUM(('1300 STANDARD'!I10+100)*1.3*4.2)</f>
        <v>23153.130000000005</v>
      </c>
      <c r="H3" s="146">
        <f>SUM(('1300 STANDARD'!J10+100)*1.3*4.2)</f>
        <v>24945.375</v>
      </c>
      <c r="I3" s="393">
        <f>SUM(('1300 STANDARD'!K10+100)*1.3*4.2)</f>
        <v>26116.545000000002</v>
      </c>
      <c r="J3" s="218"/>
      <c r="K3" s="218"/>
    </row>
    <row r="4" spans="1:11">
      <c r="A4" s="200">
        <v>400</v>
      </c>
      <c r="B4" s="146">
        <f>SUM(('1300 STANDARD'!D11+100)*1.3*4.2)</f>
        <v>17031.105</v>
      </c>
      <c r="C4" s="146">
        <f>SUM(('1300 STANDARD'!E11+100)*1.3*4.2)</f>
        <v>18770.115000000002</v>
      </c>
      <c r="D4" s="146">
        <f>SUM(('1300 STANDARD'!F11+100)*1.3*4.2)</f>
        <v>20296.185000000001</v>
      </c>
      <c r="E4" s="146">
        <f>SUM(('1300 STANDARD'!G11+100)*1.3*4.2)</f>
        <v>21609.314999999999</v>
      </c>
      <c r="F4" s="146">
        <f>SUM(('1300 STANDARD'!H11+100)*1.3*4.2)</f>
        <v>22815.975000000002</v>
      </c>
      <c r="G4" s="146">
        <f>SUM(('1300 STANDARD'!I11+100)*1.3*4.2)</f>
        <v>24554.985000000001</v>
      </c>
      <c r="H4" s="146">
        <f>SUM(('1300 STANDARD'!J11+100)*1.3*4.2)</f>
        <v>29878.485000000001</v>
      </c>
      <c r="I4" s="393">
        <f>SUM(('1300 STANDARD'!K11+100)*1.3*4.2)</f>
        <v>31386.81</v>
      </c>
      <c r="J4" s="218"/>
      <c r="K4" s="218"/>
    </row>
    <row r="5" spans="1:11">
      <c r="A5" s="200">
        <v>450</v>
      </c>
      <c r="B5" s="146">
        <f>SUM(('1300 STANDARD'!D12+100)*1.3*4.2)</f>
        <v>21272.16</v>
      </c>
      <c r="C5" s="146">
        <f>SUM(('1300 STANDARD'!E12+100)*1.3*4.2)</f>
        <v>23401.56</v>
      </c>
      <c r="D5" s="146">
        <f>SUM(('1300 STANDARD'!F12+100)*1.3*4.2)</f>
        <v>25353.510000000002</v>
      </c>
      <c r="E5" s="146">
        <f>SUM(('1300 STANDARD'!G12+100)*1.3*4.2)</f>
        <v>26950.560000000001</v>
      </c>
      <c r="F5" s="146">
        <f>SUM(('1300 STANDARD'!H12+100)*1.3*4.2)</f>
        <v>28583.100000000002</v>
      </c>
      <c r="G5" s="146">
        <f>SUM(('1300 STANDARD'!I12+100)*1.3*4.2)</f>
        <v>30712.5</v>
      </c>
      <c r="H5" s="146">
        <f>SUM(('1300 STANDARD'!J12+100)*1.3*4.2)</f>
        <v>33143.565000000002</v>
      </c>
      <c r="I5" s="393">
        <f>SUM(('1300 STANDARD'!K12+100)*1.3*4.2)</f>
        <v>34740.615000000005</v>
      </c>
      <c r="J5" s="218"/>
      <c r="K5" s="218"/>
    </row>
    <row r="6" spans="1:11">
      <c r="A6" s="200">
        <v>500</v>
      </c>
      <c r="B6" s="146">
        <f>SUM(('1300 STANDARD'!D13+100)*1.3*4.2)</f>
        <v>22070.685000000001</v>
      </c>
      <c r="C6" s="146">
        <f>SUM(('1300 STANDARD'!E13+100)*1.3*4.2)</f>
        <v>24342.045000000002</v>
      </c>
      <c r="D6" s="146">
        <f>SUM(('1300 STANDARD'!F13+100)*1.3*4.2)</f>
        <v>26400.465</v>
      </c>
      <c r="E6" s="146">
        <f>SUM(('1300 STANDARD'!G13+100)*1.3*4.2)</f>
        <v>27891.045000000002</v>
      </c>
      <c r="F6" s="146">
        <f>SUM(('1300 STANDARD'!H13+100)*1.3*4.2)</f>
        <v>29842.995000000003</v>
      </c>
      <c r="G6" s="146">
        <f>SUM(('1300 STANDARD'!I13+100)*1.3*4.2)</f>
        <v>32114.355000000003</v>
      </c>
      <c r="H6" s="146">
        <f>SUM(('1300 STANDARD'!J13+100)*1.3*4.2)</f>
        <v>34705.125</v>
      </c>
      <c r="I6" s="393">
        <f>SUM(('1300 STANDARD'!K13+100)*1.3*4.2)</f>
        <v>37278.15</v>
      </c>
      <c r="J6" s="218"/>
      <c r="K6" s="218"/>
    </row>
    <row r="7" spans="1:11">
      <c r="A7" s="200">
        <v>550</v>
      </c>
      <c r="B7" s="146">
        <f>SUM(('1300 STANDARD'!D14+100)*1.3*4.2)</f>
        <v>23028.915000000001</v>
      </c>
      <c r="C7" s="146">
        <f>SUM(('1300 STANDARD'!E14+100)*1.3*4.2)</f>
        <v>25495.47</v>
      </c>
      <c r="D7" s="146">
        <f>SUM(('1300 STANDARD'!F14+100)*1.3*4.2)</f>
        <v>27447.420000000002</v>
      </c>
      <c r="E7" s="146">
        <f>SUM(('1300 STANDARD'!G14+100)*1.3*4.2)</f>
        <v>29257.410000000003</v>
      </c>
      <c r="F7" s="146">
        <f>SUM(('1300 STANDARD'!H14+100)*1.3*4.2)</f>
        <v>31351.320000000003</v>
      </c>
      <c r="G7" s="146">
        <f>SUM(('1300 STANDARD'!I14+100)*1.3*4.2)</f>
        <v>33817.875</v>
      </c>
      <c r="H7" s="146">
        <f>SUM(('1300 STANDARD'!J14+100)*1.3*4.2)</f>
        <v>37455.599999999999</v>
      </c>
      <c r="I7" s="393">
        <f>SUM(('1300 STANDARD'!K14+100)*1.3*4.2)</f>
        <v>39265.590000000004</v>
      </c>
      <c r="J7" s="218"/>
      <c r="K7" s="218"/>
    </row>
    <row r="8" spans="1:11">
      <c r="A8" s="200">
        <v>600</v>
      </c>
      <c r="B8" s="146">
        <f>SUM(('1300 STANDARD'!D15+100)*1.3*4.2)</f>
        <v>23809.695000000003</v>
      </c>
      <c r="C8" s="146">
        <f>SUM(('1300 STANDARD'!E15+100)*1.3*4.2)</f>
        <v>26453.7</v>
      </c>
      <c r="D8" s="146">
        <f>SUM(('1300 STANDARD'!F15+100)*1.3*4.2)</f>
        <v>28494.375</v>
      </c>
      <c r="E8" s="146">
        <f>SUM(('1300 STANDARD'!G15+100)*1.3*4.2)</f>
        <v>30393.09</v>
      </c>
      <c r="F8" s="146">
        <f>SUM(('1300 STANDARD'!H15+100)*1.3*4.2)</f>
        <v>32611.215</v>
      </c>
      <c r="G8" s="146">
        <f>SUM(('1300 STANDARD'!I15+100)*1.3*4.2)</f>
        <v>35219.730000000003</v>
      </c>
      <c r="H8" s="146">
        <f>SUM(('1300 STANDARD'!J15+100)*1.3*4.2)</f>
        <v>39000.78</v>
      </c>
      <c r="I8" s="393">
        <f>SUM(('1300 STANDARD'!K15+100)*1.3*4.2)</f>
        <v>40898.129999999997</v>
      </c>
      <c r="J8" s="218"/>
      <c r="K8" s="218"/>
    </row>
    <row r="9" spans="1:11">
      <c r="A9" s="200">
        <v>650</v>
      </c>
      <c r="B9" s="146">
        <f>SUM(('1300 STANDARD'!D16+100)*1.3*4.2)</f>
        <v>24767.924999999999</v>
      </c>
      <c r="C9" s="146">
        <f>SUM(('1300 STANDARD'!E16+100)*1.3*4.2)</f>
        <v>27553.89</v>
      </c>
      <c r="D9" s="146">
        <f>SUM(('1300 STANDARD'!F16+100)*1.3*4.2)</f>
        <v>29736.525000000001</v>
      </c>
      <c r="E9" s="146">
        <f>SUM(('1300 STANDARD'!G16+100)*1.3*4.2)</f>
        <v>31777.200000000001</v>
      </c>
      <c r="F9" s="146">
        <f>SUM(('1300 STANDARD'!H16+100)*1.3*4.2)</f>
        <v>34119.54</v>
      </c>
      <c r="G9" s="146">
        <f>SUM(('1300 STANDARD'!I16+100)*1.3*4.2)</f>
        <v>37757.265000000007</v>
      </c>
      <c r="H9" s="146">
        <f>SUM(('1300 STANDARD'!J16+100)*1.3*4.2)</f>
        <v>40880.385000000009</v>
      </c>
      <c r="I9" s="393">
        <f>SUM(('1300 STANDARD'!K16+100)*1.3*4.2)</f>
        <v>42885.57</v>
      </c>
      <c r="J9" s="218"/>
      <c r="K9" s="218"/>
    </row>
    <row r="10" spans="1:11">
      <c r="A10" s="200">
        <v>700</v>
      </c>
      <c r="B10" s="146">
        <f>SUM(('1300 STANDARD'!D17+100)*1.3*4.2)</f>
        <v>25566.45</v>
      </c>
      <c r="C10" s="146">
        <f>SUM(('1300 STANDARD'!E17+100)*1.3*4.2)</f>
        <v>28263.69</v>
      </c>
      <c r="D10" s="146">
        <f>SUM(('1300 STANDARD'!F17+100)*1.3*4.2)</f>
        <v>30818.97</v>
      </c>
      <c r="E10" s="146">
        <f>SUM(('1300 STANDARD'!G17+100)*1.3*4.2)</f>
        <v>32948.370000000003</v>
      </c>
      <c r="F10" s="146">
        <f>SUM(('1300 STANDARD'!H17+100)*1.3*4.2)</f>
        <v>35361.69</v>
      </c>
      <c r="G10" s="146">
        <f>SUM(('1300 STANDARD'!I17+100)*1.3*4.2)</f>
        <v>39159.120000000003</v>
      </c>
      <c r="H10" s="146">
        <f>SUM(('1300 STANDARD'!J17+100)*1.3*4.2)</f>
        <v>42424.200000000004</v>
      </c>
      <c r="I10" s="393">
        <f>SUM(('1300 STANDARD'!K17+100)*1.3*4.2)</f>
        <v>44553.599999999999</v>
      </c>
      <c r="J10" s="218"/>
      <c r="K10" s="218"/>
    </row>
    <row r="11" spans="1:11">
      <c r="A11" s="200">
        <v>750</v>
      </c>
      <c r="B11" s="146">
        <f>SUM(('1300 STANDARD'!D18+100)*1.3*4.2)</f>
        <v>26524.680000000004</v>
      </c>
      <c r="C11" s="146">
        <f>SUM(('1300 STANDARD'!E18+100)*1.3*4.2)</f>
        <v>29381.625</v>
      </c>
      <c r="D11" s="146">
        <f>SUM(('1300 STANDARD'!F18+100)*1.3*4.2)</f>
        <v>32078.865000000002</v>
      </c>
      <c r="E11" s="146">
        <f>SUM(('1300 STANDARD'!G18+100)*1.3*4.2)</f>
        <v>34279.245000000003</v>
      </c>
      <c r="F11" s="146">
        <f>SUM(('1300 STANDARD'!H18+100)*1.3*4.2)</f>
        <v>37739.520000000004</v>
      </c>
      <c r="G11" s="146">
        <f>SUM(('1300 STANDARD'!I18+100)*1.3*4.2)</f>
        <v>40827.15</v>
      </c>
      <c r="H11" s="146">
        <f>SUM(('1300 STANDARD'!J18+100)*1.3*4.2)</f>
        <v>44322.915000000008</v>
      </c>
      <c r="I11" s="393">
        <f>SUM(('1300 STANDARD'!K18+100)*1.3*4.2)</f>
        <v>46523.295000000006</v>
      </c>
      <c r="J11" s="218"/>
      <c r="K11" s="218"/>
    </row>
    <row r="12" spans="1:11">
      <c r="A12" s="390">
        <v>800</v>
      </c>
      <c r="B12" s="391">
        <f>SUM(('1300 STANDARD'!D19+100)*1.3*4.2)</f>
        <v>27340.95</v>
      </c>
      <c r="C12" s="391">
        <f>SUM(('1300 STANDARD'!E19+100)*1.3*4.2)</f>
        <v>30339.855000000003</v>
      </c>
      <c r="D12" s="391">
        <f>SUM(('1300 STANDARD'!F19+100)*1.3*4.2)</f>
        <v>33125.82</v>
      </c>
      <c r="E12" s="391">
        <f>SUM(('1300 STANDARD'!G19+100)*1.3*4.2)</f>
        <v>35450.415000000008</v>
      </c>
      <c r="F12" s="391">
        <f>SUM(('1300 STANDARD'!H19+100)*1.3*4.2)</f>
        <v>38999.415000000008</v>
      </c>
      <c r="G12" s="391">
        <f>SUM(('1300 STANDARD'!I19+100)*1.3*4.2)</f>
        <v>44943.990000000005</v>
      </c>
      <c r="H12" s="391">
        <f>SUM(('1300 STANDARD'!J19+100)*1.3*4.2)</f>
        <v>48830.145000000004</v>
      </c>
      <c r="I12" s="394">
        <f>SUM(('1300 STANDARD'!K19+100)*1.3*4.2)</f>
        <v>51367.68</v>
      </c>
      <c r="J12" s="218"/>
      <c r="K12" s="218"/>
    </row>
    <row r="13" spans="1:11" s="238" customFormat="1">
      <c r="A13" s="217"/>
      <c r="B13" s="218"/>
      <c r="C13" s="218"/>
      <c r="D13" s="218"/>
      <c r="E13" s="218"/>
      <c r="F13" s="218"/>
      <c r="G13" s="218"/>
      <c r="H13" s="218"/>
      <c r="I13" s="218"/>
      <c r="J13" s="218"/>
      <c r="K13" s="218"/>
    </row>
    <row r="14" spans="1:11" s="238" customFormat="1">
      <c r="A14" s="217"/>
      <c r="B14" s="218"/>
      <c r="C14" s="218"/>
      <c r="D14" s="218"/>
      <c r="E14" s="218"/>
      <c r="F14" s="218"/>
      <c r="G14" s="218"/>
      <c r="H14" s="218"/>
      <c r="I14" s="218"/>
      <c r="J14" s="218"/>
      <c r="K14" s="218"/>
    </row>
    <row r="15" spans="1:11" s="238" customFormat="1">
      <c r="A15" s="217"/>
      <c r="B15" s="218"/>
      <c r="C15" s="218"/>
      <c r="D15" s="218"/>
      <c r="E15" s="218"/>
      <c r="F15" s="218"/>
      <c r="G15" s="218"/>
      <c r="H15" s="218"/>
      <c r="I15" s="218"/>
      <c r="J15" s="218"/>
      <c r="K15" s="218"/>
    </row>
    <row r="16" spans="1:11" s="238" customFormat="1">
      <c r="A16" s="217"/>
      <c r="B16" s="218"/>
      <c r="C16" s="218"/>
      <c r="D16" s="218"/>
      <c r="E16" s="218"/>
      <c r="F16" s="218"/>
      <c r="G16" s="218"/>
      <c r="H16" s="218"/>
      <c r="I16" s="218"/>
      <c r="J16" s="218"/>
      <c r="K16" s="218"/>
    </row>
    <row r="17" spans="1:11" s="238" customFormat="1">
      <c r="A17" s="217"/>
      <c r="B17" s="218"/>
      <c r="C17" s="218"/>
      <c r="D17" s="218"/>
      <c r="E17" s="218"/>
      <c r="F17" s="218"/>
      <c r="G17" s="218"/>
      <c r="H17" s="218"/>
      <c r="I17" s="218"/>
      <c r="J17" s="218"/>
      <c r="K17" s="218"/>
    </row>
    <row r="18" spans="1:11" s="238" customFormat="1">
      <c r="A18" s="217"/>
      <c r="B18" s="218"/>
      <c r="C18" s="218"/>
      <c r="D18" s="218"/>
      <c r="E18" s="218"/>
      <c r="F18" s="218"/>
      <c r="G18" s="218"/>
      <c r="H18" s="218"/>
      <c r="I18" s="218"/>
      <c r="J18" s="218"/>
      <c r="K18" s="218"/>
    </row>
  </sheetData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36"/>
  <sheetViews>
    <sheetView showRuler="0" zoomScaleNormal="100" zoomScalePageLayoutView="85" workbookViewId="0">
      <selection activeCell="R25" sqref="R25"/>
    </sheetView>
  </sheetViews>
  <sheetFormatPr defaultRowHeight="14.25"/>
  <cols>
    <col min="1" max="1" width="3.75" customWidth="1"/>
    <col min="2" max="16" width="8.75" customWidth="1"/>
    <col min="17" max="17" width="3.75" customWidth="1"/>
  </cols>
  <sheetData>
    <row r="1" spans="1:17" ht="21" customHeight="1">
      <c r="B1" s="249"/>
      <c r="C1" s="249"/>
      <c r="D1" s="249"/>
      <c r="E1" s="251" t="s">
        <v>114</v>
      </c>
      <c r="F1" s="289"/>
      <c r="G1" s="289"/>
      <c r="H1" s="289"/>
      <c r="I1" s="289"/>
      <c r="J1" s="289"/>
      <c r="K1" s="289"/>
      <c r="L1" s="289"/>
      <c r="M1" s="289"/>
      <c r="N1" s="251"/>
      <c r="O1" s="251"/>
      <c r="P1" s="251"/>
    </row>
    <row r="2" spans="1:17" ht="15.75" customHeight="1">
      <c r="B2" s="249"/>
      <c r="C2" s="249"/>
      <c r="D2" s="249"/>
      <c r="E2" s="289"/>
      <c r="F2" s="289"/>
      <c r="G2" s="289"/>
      <c r="H2" s="289"/>
      <c r="I2" s="289"/>
      <c r="J2" s="289"/>
      <c r="K2" s="289"/>
      <c r="L2" s="289"/>
      <c r="M2" s="289"/>
      <c r="N2" s="251"/>
      <c r="O2" s="251"/>
      <c r="P2" s="251"/>
    </row>
    <row r="3" spans="1:17" ht="15.95" customHeight="1">
      <c r="B3" s="249"/>
      <c r="C3" s="249"/>
      <c r="D3" s="249"/>
      <c r="E3" s="289"/>
      <c r="F3" s="289"/>
      <c r="G3" s="289"/>
      <c r="H3" s="289"/>
      <c r="I3" s="289"/>
      <c r="J3" s="289"/>
      <c r="K3" s="289"/>
      <c r="L3" s="289"/>
      <c r="M3" s="289"/>
      <c r="N3" s="251"/>
      <c r="O3" s="251"/>
      <c r="P3" s="251"/>
    </row>
    <row r="4" spans="1:17" ht="15.95" customHeight="1" thickBot="1">
      <c r="A4" s="20"/>
      <c r="B4" s="250"/>
      <c r="C4" s="250"/>
      <c r="D4" s="250"/>
      <c r="E4" s="290"/>
      <c r="F4" s="290"/>
      <c r="G4" s="290"/>
      <c r="H4" s="290"/>
      <c r="I4" s="290"/>
      <c r="J4" s="290"/>
      <c r="K4" s="290"/>
      <c r="L4" s="290"/>
      <c r="M4" s="290"/>
      <c r="N4" s="252"/>
      <c r="O4" s="252"/>
      <c r="P4" s="252"/>
      <c r="Q4" s="20"/>
    </row>
    <row r="5" spans="1:17" ht="15.95" customHeight="1">
      <c r="B5" s="221"/>
      <c r="C5" s="221"/>
      <c r="D5" s="221"/>
      <c r="E5" s="14"/>
      <c r="F5" s="223"/>
      <c r="G5" s="223"/>
      <c r="H5" s="223"/>
      <c r="I5" s="223"/>
      <c r="J5" s="223"/>
      <c r="K5" s="223"/>
      <c r="L5" s="223"/>
      <c r="M5" s="223"/>
      <c r="N5" s="223"/>
      <c r="O5" s="304" t="s">
        <v>1</v>
      </c>
      <c r="P5" s="304"/>
      <c r="Q5" s="304"/>
    </row>
    <row r="6" spans="1:17" ht="15.95" customHeight="1" thickBot="1">
      <c r="B6" s="297" t="s">
        <v>115</v>
      </c>
      <c r="C6" s="297"/>
      <c r="D6" s="297"/>
      <c r="E6" s="297"/>
      <c r="F6" s="297"/>
      <c r="G6" s="297"/>
      <c r="J6" s="297" t="s">
        <v>116</v>
      </c>
      <c r="K6" s="297"/>
      <c r="L6" s="297"/>
      <c r="M6" s="297"/>
      <c r="N6" s="297"/>
      <c r="O6" s="205"/>
      <c r="P6" s="40"/>
    </row>
    <row r="7" spans="1:17" ht="15.95" customHeight="1">
      <c r="B7" s="298" t="s">
        <v>3</v>
      </c>
      <c r="C7" s="299" t="s">
        <v>101</v>
      </c>
      <c r="D7" s="300"/>
      <c r="E7" s="300"/>
      <c r="F7" s="300"/>
      <c r="G7" s="301"/>
      <c r="J7" s="248"/>
      <c r="K7" s="248"/>
      <c r="L7" s="248"/>
      <c r="M7" s="248"/>
      <c r="N7" s="248"/>
      <c r="O7" s="248"/>
      <c r="P7" s="248"/>
    </row>
    <row r="8" spans="1:17" ht="15.95" customHeight="1">
      <c r="B8" s="296"/>
      <c r="C8" s="228">
        <f>[1]kasetli!C7</f>
        <v>150</v>
      </c>
      <c r="D8" s="228">
        <f>[1]kasetli!D7</f>
        <v>200</v>
      </c>
      <c r="E8" s="228">
        <f>[1]kasetli!E7</f>
        <v>250</v>
      </c>
      <c r="F8" s="228">
        <f>[1]kasetli!F7</f>
        <v>300</v>
      </c>
      <c r="G8" s="228">
        <f>[1]kasetli!G7</f>
        <v>350</v>
      </c>
      <c r="J8" s="302" t="s">
        <v>3</v>
      </c>
      <c r="K8" s="303" t="s">
        <v>101</v>
      </c>
      <c r="L8" s="303"/>
      <c r="M8" s="303"/>
      <c r="N8" s="303"/>
      <c r="O8" s="226"/>
      <c r="P8" s="41"/>
    </row>
    <row r="9" spans="1:17" ht="15.95" customHeight="1">
      <c r="B9" s="227">
        <f>[1]kasetli!B8</f>
        <v>240</v>
      </c>
      <c r="C9" s="61">
        <v>2188.2656250000005</v>
      </c>
      <c r="D9" s="61">
        <v>2250.421875</v>
      </c>
      <c r="E9" s="143" t="s">
        <v>45</v>
      </c>
      <c r="F9" s="143" t="s">
        <v>45</v>
      </c>
      <c r="G9" s="143" t="s">
        <v>45</v>
      </c>
      <c r="J9" s="302"/>
      <c r="K9" s="228">
        <f>[1]kasetli!K7</f>
        <v>150</v>
      </c>
      <c r="L9" s="228">
        <f>[1]kasetli!L7</f>
        <v>200</v>
      </c>
      <c r="M9" s="228">
        <f>[1]kasetli!M7</f>
        <v>250</v>
      </c>
      <c r="N9" s="228">
        <f>[1]kasetli!N7</f>
        <v>300</v>
      </c>
      <c r="O9" s="220"/>
      <c r="P9" s="220"/>
    </row>
    <row r="10" spans="1:17" ht="15.95" customHeight="1">
      <c r="B10" s="2">
        <f>[1]kasetli!B9</f>
        <v>300</v>
      </c>
      <c r="C10" s="60">
        <v>2343.65625</v>
      </c>
      <c r="D10" s="60">
        <v>2414.953125</v>
      </c>
      <c r="E10" s="60">
        <v>2488.078125</v>
      </c>
      <c r="F10" s="143" t="s">
        <v>45</v>
      </c>
      <c r="G10" s="143" t="s">
        <v>45</v>
      </c>
      <c r="J10" s="228"/>
      <c r="K10" s="143" t="s">
        <v>45</v>
      </c>
      <c r="L10" s="143" t="s">
        <v>45</v>
      </c>
      <c r="M10" s="143" t="s">
        <v>45</v>
      </c>
      <c r="N10" s="143" t="s">
        <v>45</v>
      </c>
      <c r="O10" s="42"/>
      <c r="P10" s="42"/>
    </row>
    <row r="11" spans="1:17" ht="15.95" customHeight="1">
      <c r="B11" s="228">
        <f>[1]kasetli!B10</f>
        <v>350</v>
      </c>
      <c r="C11" s="61">
        <v>2466.140625</v>
      </c>
      <c r="D11" s="61">
        <v>2546.578125</v>
      </c>
      <c r="E11" s="61">
        <v>2627.015625</v>
      </c>
      <c r="F11" s="61">
        <v>2797.03125</v>
      </c>
      <c r="G11" s="143" t="s">
        <v>45</v>
      </c>
      <c r="J11" s="2">
        <f>[1]kasetli!J9</f>
        <v>240</v>
      </c>
      <c r="K11" s="60">
        <v>1932.3281250000002</v>
      </c>
      <c r="L11" s="60">
        <v>1998.140625</v>
      </c>
      <c r="M11" s="143" t="s">
        <v>45</v>
      </c>
      <c r="N11" s="143" t="s">
        <v>45</v>
      </c>
      <c r="O11" s="36"/>
      <c r="P11" s="42"/>
    </row>
    <row r="12" spans="1:17" ht="15.95" customHeight="1">
      <c r="B12" s="2">
        <f>[1]kasetli!B11</f>
        <v>400</v>
      </c>
      <c r="C12" s="60">
        <v>2595.9375</v>
      </c>
      <c r="D12" s="60">
        <v>2681.859375</v>
      </c>
      <c r="E12" s="60">
        <v>2773.265625</v>
      </c>
      <c r="F12" s="60">
        <v>2950.5937500000005</v>
      </c>
      <c r="G12" s="60">
        <v>3067.59375</v>
      </c>
      <c r="J12" s="228">
        <f>[1]kasetli!J10</f>
        <v>300</v>
      </c>
      <c r="K12" s="61">
        <v>2032.8750000000002</v>
      </c>
      <c r="L12" s="61">
        <v>2106.0000000000005</v>
      </c>
      <c r="M12" s="61">
        <v>2186.4375</v>
      </c>
      <c r="N12" s="143" t="s">
        <v>45</v>
      </c>
      <c r="O12" s="36"/>
      <c r="P12" s="42"/>
    </row>
    <row r="13" spans="1:17" ht="15.95" customHeight="1">
      <c r="B13" s="228">
        <f>[1]kasetli!B12</f>
        <v>450</v>
      </c>
      <c r="C13" s="61">
        <v>2729.390625</v>
      </c>
      <c r="D13" s="61">
        <v>2820.796875</v>
      </c>
      <c r="E13" s="61">
        <v>2919.515625</v>
      </c>
      <c r="F13" s="61">
        <v>3105.9843750000005</v>
      </c>
      <c r="G13" s="61">
        <v>3232.125</v>
      </c>
      <c r="J13" s="2">
        <f>[1]kasetli!J11</f>
        <v>350</v>
      </c>
      <c r="K13" s="60">
        <v>2138.90625</v>
      </c>
      <c r="L13" s="60">
        <v>2221.171875</v>
      </c>
      <c r="M13" s="60">
        <v>2266.875</v>
      </c>
      <c r="N13" s="60">
        <v>2398.5</v>
      </c>
      <c r="O13" s="36"/>
      <c r="P13" s="36"/>
    </row>
    <row r="14" spans="1:17" ht="15.95" customHeight="1">
      <c r="B14" s="2">
        <f>[1]kasetli!B13</f>
        <v>500</v>
      </c>
      <c r="C14" s="60">
        <v>3212.015625</v>
      </c>
      <c r="D14" s="60">
        <v>3332.671875</v>
      </c>
      <c r="E14" s="60">
        <v>3453.3281250000005</v>
      </c>
      <c r="F14" s="60">
        <v>3581.2968750000005</v>
      </c>
      <c r="G14" s="60">
        <v>3703.78125</v>
      </c>
      <c r="J14" s="228">
        <f>[1]kasetli!J12</f>
        <v>400</v>
      </c>
      <c r="K14" s="61">
        <v>2250.421875</v>
      </c>
      <c r="L14" s="61">
        <v>2297.9531250000005</v>
      </c>
      <c r="M14" s="61">
        <v>2433.234375</v>
      </c>
      <c r="N14" s="61">
        <v>2531.953125</v>
      </c>
      <c r="O14" s="36"/>
      <c r="P14" s="36"/>
    </row>
    <row r="15" spans="1:17" ht="15.95" customHeight="1">
      <c r="B15" s="228">
        <f>[1]kasetli!B14</f>
        <v>550</v>
      </c>
      <c r="C15" s="61">
        <v>3347.296875</v>
      </c>
      <c r="D15" s="61">
        <v>3471.6093750000005</v>
      </c>
      <c r="E15" s="61">
        <v>3599.5781250000005</v>
      </c>
      <c r="F15" s="61">
        <v>3736.6875000000005</v>
      </c>
      <c r="G15" s="61">
        <v>3910.3593750000005</v>
      </c>
      <c r="J15" s="2">
        <f>[1]kasetli!J13</f>
        <v>450</v>
      </c>
      <c r="K15" s="60">
        <v>2319.890625</v>
      </c>
      <c r="L15" s="60">
        <v>2458.828125</v>
      </c>
      <c r="M15" s="60">
        <v>2559.375</v>
      </c>
      <c r="N15" s="60">
        <v>2665.40625</v>
      </c>
      <c r="O15" s="36"/>
      <c r="P15" s="36"/>
    </row>
    <row r="16" spans="1:17" ht="15.95" customHeight="1">
      <c r="B16" s="2">
        <f>[1]kasetli!B15</f>
        <v>600</v>
      </c>
      <c r="C16" s="60">
        <v>3475.265625</v>
      </c>
      <c r="D16" s="60">
        <v>3610.546875</v>
      </c>
      <c r="E16" s="60">
        <v>3749.484375</v>
      </c>
      <c r="F16" s="60">
        <v>3892.0781250000005</v>
      </c>
      <c r="G16" s="60">
        <v>4074.8906250000005</v>
      </c>
      <c r="J16" s="228">
        <f>[1]kasetli!J14</f>
        <v>500</v>
      </c>
      <c r="K16" s="61">
        <v>2402.15625</v>
      </c>
      <c r="L16" s="61">
        <v>2499.046875</v>
      </c>
      <c r="M16" s="61">
        <v>2590.453125</v>
      </c>
      <c r="N16" s="61">
        <v>2804.34375</v>
      </c>
      <c r="O16" s="36"/>
      <c r="P16" s="36"/>
    </row>
    <row r="17" spans="1:17" ht="15.95" customHeight="1">
      <c r="B17" s="228">
        <f>[1]kasetli!B16</f>
        <v>700</v>
      </c>
      <c r="C17" s="61">
        <v>3709.2656250000005</v>
      </c>
      <c r="D17" s="61">
        <v>3851.859375</v>
      </c>
      <c r="E17" s="61">
        <v>3998.109375</v>
      </c>
      <c r="F17" s="61">
        <v>4148.0156250000009</v>
      </c>
      <c r="G17" s="61">
        <v>4339.9687500000009</v>
      </c>
      <c r="J17" s="220"/>
      <c r="K17" s="36"/>
      <c r="L17" s="36"/>
      <c r="M17" s="36"/>
      <c r="N17" s="36"/>
      <c r="O17" s="36"/>
      <c r="P17" s="36"/>
    </row>
    <row r="18" spans="1:17" ht="15.95" customHeight="1">
      <c r="J18" s="10"/>
      <c r="K18" s="10"/>
      <c r="L18" s="10"/>
      <c r="M18" s="10"/>
      <c r="N18" s="10"/>
      <c r="O18" s="10"/>
      <c r="P18" s="10"/>
    </row>
    <row r="19" spans="1:17" ht="15.95" customHeight="1">
      <c r="B19" s="14" t="s">
        <v>103</v>
      </c>
      <c r="C19" s="10"/>
      <c r="D19" s="10"/>
      <c r="E19" s="10"/>
      <c r="F19" s="10"/>
      <c r="G19" s="10"/>
      <c r="J19" s="10"/>
      <c r="K19" s="10"/>
      <c r="L19" s="10"/>
      <c r="M19" s="10"/>
      <c r="N19" s="10"/>
      <c r="O19" s="10"/>
      <c r="P19" s="10"/>
    </row>
    <row r="20" spans="1:17" ht="15.95" customHeight="1">
      <c r="B20" s="14" t="s">
        <v>117</v>
      </c>
      <c r="C20" s="10"/>
      <c r="D20" s="10"/>
      <c r="E20" s="10"/>
      <c r="F20" s="10"/>
      <c r="G20" s="10"/>
      <c r="J20" s="10"/>
      <c r="K20" s="10"/>
      <c r="L20" s="10"/>
      <c r="M20" s="10"/>
      <c r="N20" s="10"/>
      <c r="O20" s="10"/>
      <c r="P20" s="10"/>
    </row>
    <row r="21" spans="1:17" ht="15.95" customHeight="1">
      <c r="B21" s="14" t="s">
        <v>118</v>
      </c>
      <c r="C21" s="10"/>
      <c r="D21" s="10"/>
      <c r="E21" s="10"/>
      <c r="F21" s="10"/>
      <c r="G21" s="10"/>
      <c r="J21" s="10"/>
      <c r="K21" s="10"/>
      <c r="L21" s="10"/>
      <c r="M21" s="10"/>
      <c r="N21" s="10"/>
      <c r="O21" s="10"/>
      <c r="P21" s="10"/>
    </row>
    <row r="22" spans="1:17" ht="15.95" customHeight="1">
      <c r="B22" s="14" t="s">
        <v>119</v>
      </c>
      <c r="C22" s="10"/>
      <c r="D22" s="10"/>
      <c r="E22" s="10"/>
      <c r="F22" s="10"/>
      <c r="G22" s="10"/>
      <c r="J22" s="10"/>
      <c r="K22" s="10"/>
      <c r="L22" s="10"/>
      <c r="M22" s="10"/>
      <c r="N22" s="10"/>
      <c r="O22" s="10"/>
      <c r="P22" s="10"/>
    </row>
    <row r="23" spans="1:17" ht="15.95" customHeight="1">
      <c r="B23" s="14" t="s">
        <v>120</v>
      </c>
      <c r="C23" s="10"/>
      <c r="D23" s="10"/>
      <c r="E23" s="10"/>
      <c r="F23" s="10"/>
      <c r="G23" s="10"/>
      <c r="J23" s="10"/>
      <c r="K23" s="10"/>
      <c r="L23" s="10"/>
      <c r="M23" s="10"/>
      <c r="N23" s="10"/>
      <c r="O23" s="10"/>
      <c r="P23" s="10"/>
    </row>
    <row r="24" spans="1:17" ht="15.95" customHeight="1">
      <c r="B24" s="14" t="s">
        <v>121</v>
      </c>
      <c r="C24" s="10"/>
      <c r="D24" s="10"/>
      <c r="E24" s="10"/>
      <c r="F24" s="10"/>
      <c r="G24" s="10"/>
      <c r="J24" s="10"/>
      <c r="K24" s="10"/>
      <c r="L24" s="10"/>
      <c r="M24" s="10"/>
      <c r="N24" s="10"/>
      <c r="O24" s="10"/>
      <c r="P24" s="10"/>
    </row>
    <row r="25" spans="1:17" ht="15.95" customHeight="1">
      <c r="B25" s="14" t="s">
        <v>108</v>
      </c>
      <c r="C25" s="10"/>
      <c r="D25" s="10"/>
      <c r="E25" s="10"/>
      <c r="F25" s="10"/>
      <c r="G25" s="10"/>
      <c r="J25" s="10"/>
      <c r="K25" s="10"/>
      <c r="L25" s="10"/>
      <c r="M25" s="10"/>
      <c r="N25" s="10"/>
      <c r="O25" s="10"/>
    </row>
    <row r="26" spans="1:17" ht="15.95" customHeight="1">
      <c r="B26" s="14"/>
      <c r="C26" s="10"/>
      <c r="D26" s="10"/>
      <c r="E26" s="10"/>
      <c r="F26" s="10"/>
      <c r="G26" s="10"/>
      <c r="J26" s="10"/>
      <c r="K26" s="10"/>
      <c r="L26" s="10"/>
      <c r="M26" s="10"/>
      <c r="N26" s="10"/>
      <c r="O26" s="10"/>
    </row>
    <row r="27" spans="1:17" ht="15.95" customHeight="1">
      <c r="B27" s="12" t="s">
        <v>109</v>
      </c>
      <c r="C27" s="12"/>
      <c r="D27" s="12"/>
      <c r="E27" s="10"/>
      <c r="F27" s="10"/>
      <c r="G27" s="10"/>
      <c r="J27" s="12"/>
      <c r="K27" s="10"/>
      <c r="L27" s="10"/>
      <c r="M27" s="10"/>
      <c r="N27" s="10"/>
      <c r="O27" s="10"/>
      <c r="P27" s="10"/>
    </row>
    <row r="28" spans="1:17" ht="15.95" customHeight="1">
      <c r="B28" s="10" t="s">
        <v>110</v>
      </c>
      <c r="C28" s="10"/>
      <c r="D28" s="10"/>
      <c r="J28" s="10"/>
      <c r="K28" s="12"/>
    </row>
    <row r="29" spans="1:17" ht="15.95" customHeight="1">
      <c r="B29" s="10" t="s">
        <v>111</v>
      </c>
      <c r="C29" s="10"/>
      <c r="D29" s="10"/>
      <c r="J29" s="10"/>
    </row>
    <row r="30" spans="1:17" ht="15.95" customHeight="1">
      <c r="B30" s="10" t="s">
        <v>122</v>
      </c>
      <c r="C30" s="10"/>
      <c r="D30" s="10"/>
      <c r="J30" s="10"/>
    </row>
    <row r="31" spans="1:17" ht="15.95" customHeight="1">
      <c r="B31" s="10" t="s">
        <v>113</v>
      </c>
      <c r="C31" s="10"/>
      <c r="D31" s="10"/>
      <c r="J31" s="10"/>
    </row>
    <row r="32" spans="1:17" ht="15.95" customHeight="1" thickBot="1">
      <c r="A32" s="20"/>
      <c r="B32" s="39"/>
      <c r="C32" s="39"/>
      <c r="D32" s="39"/>
      <c r="E32" s="20"/>
      <c r="F32" s="20"/>
      <c r="G32" s="20"/>
      <c r="H32" s="20"/>
      <c r="I32" s="20"/>
      <c r="J32" s="20"/>
      <c r="K32" s="20"/>
      <c r="L32" s="20"/>
      <c r="M32" s="20"/>
      <c r="N32" s="222"/>
      <c r="O32" s="20"/>
      <c r="P32" s="20"/>
      <c r="Q32" s="20"/>
    </row>
    <row r="33" spans="1:17" ht="15.95" customHeight="1">
      <c r="A33" s="32"/>
      <c r="B33" s="289" t="s">
        <v>123</v>
      </c>
      <c r="C33" s="246"/>
      <c r="D33" s="246"/>
      <c r="E33" s="33"/>
      <c r="F33" s="246" t="s">
        <v>28</v>
      </c>
      <c r="G33" s="246"/>
      <c r="H33" s="246"/>
      <c r="I33" s="246"/>
      <c r="J33" s="31"/>
      <c r="K33" s="248" t="s">
        <v>29</v>
      </c>
      <c r="L33" s="248"/>
      <c r="M33" s="248"/>
      <c r="N33" s="31"/>
      <c r="O33" s="248" t="s">
        <v>30</v>
      </c>
      <c r="P33" s="248"/>
      <c r="Q33" s="248"/>
    </row>
    <row r="34" spans="1:17" ht="15.95" customHeight="1">
      <c r="A34" s="32"/>
      <c r="B34" s="246"/>
      <c r="C34" s="246"/>
      <c r="D34" s="246"/>
      <c r="E34" s="33"/>
      <c r="F34" s="246"/>
      <c r="G34" s="246"/>
      <c r="H34" s="246"/>
      <c r="I34" s="246"/>
      <c r="J34" s="31"/>
      <c r="K34" s="248"/>
      <c r="L34" s="248"/>
      <c r="M34" s="248"/>
      <c r="N34" s="31"/>
      <c r="O34" s="248"/>
      <c r="P34" s="248"/>
      <c r="Q34" s="248"/>
    </row>
    <row r="35" spans="1:17" ht="15.95" customHeight="1">
      <c r="A35" s="32"/>
      <c r="B35" s="246"/>
      <c r="C35" s="246"/>
      <c r="D35" s="246"/>
      <c r="E35" s="33"/>
      <c r="F35" s="246"/>
      <c r="G35" s="246"/>
      <c r="H35" s="246"/>
      <c r="I35" s="246"/>
      <c r="J35" s="31"/>
      <c r="K35" s="248"/>
      <c r="L35" s="248"/>
      <c r="M35" s="248"/>
      <c r="N35" s="31"/>
      <c r="O35" s="248"/>
      <c r="P35" s="248"/>
      <c r="Q35" s="248"/>
    </row>
    <row r="36" spans="1:17" ht="15.95" customHeight="1">
      <c r="A36" s="32"/>
      <c r="B36" s="246"/>
      <c r="C36" s="246"/>
      <c r="D36" s="246"/>
      <c r="E36" s="33"/>
      <c r="F36" s="246"/>
      <c r="G36" s="246"/>
      <c r="H36" s="246"/>
      <c r="I36" s="246"/>
      <c r="J36" s="31"/>
      <c r="K36" s="248"/>
      <c r="L36" s="248"/>
      <c r="M36" s="248"/>
      <c r="N36" s="31"/>
      <c r="O36" s="248"/>
      <c r="P36" s="248"/>
      <c r="Q36" s="248"/>
    </row>
  </sheetData>
  <mergeCells count="15">
    <mergeCell ref="B1:D4"/>
    <mergeCell ref="B33:D36"/>
    <mergeCell ref="F33:I36"/>
    <mergeCell ref="K33:M36"/>
    <mergeCell ref="O33:Q36"/>
    <mergeCell ref="B6:G6"/>
    <mergeCell ref="B7:B8"/>
    <mergeCell ref="C7:G7"/>
    <mergeCell ref="J6:N6"/>
    <mergeCell ref="J7:P7"/>
    <mergeCell ref="J8:J9"/>
    <mergeCell ref="K8:N8"/>
    <mergeCell ref="E1:M4"/>
    <mergeCell ref="N1:P4"/>
    <mergeCell ref="O5:Q5"/>
  </mergeCells>
  <pageMargins left="0.39370078740157483" right="3.937007874015748E-2" top="0.15748031496062992" bottom="0.15748031496062992" header="0.31496062992125984" footer="0.31496062992125984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Q40"/>
  <sheetViews>
    <sheetView topLeftCell="E16" zoomScaleNormal="100" workbookViewId="0">
      <selection activeCell="F29" sqref="F29:I29"/>
    </sheetView>
  </sheetViews>
  <sheetFormatPr defaultRowHeight="14.25"/>
  <cols>
    <col min="1" max="1" width="3.75" customWidth="1"/>
    <col min="2" max="17" width="8.75" customWidth="1"/>
  </cols>
  <sheetData>
    <row r="2" spans="2:17" ht="15" customHeight="1">
      <c r="B2" s="249"/>
      <c r="C2" s="249"/>
      <c r="D2" s="249"/>
      <c r="E2" s="249"/>
      <c r="F2" s="34"/>
      <c r="G2" s="289" t="s">
        <v>124</v>
      </c>
      <c r="H2" s="289"/>
      <c r="I2" s="289"/>
      <c r="J2" s="289"/>
      <c r="K2" s="289"/>
      <c r="L2" s="289"/>
      <c r="M2" s="34"/>
      <c r="N2" s="251"/>
      <c r="O2" s="251"/>
      <c r="P2" s="251"/>
      <c r="Q2" s="251"/>
    </row>
    <row r="3" spans="2:17" ht="15" customHeight="1">
      <c r="B3" s="249"/>
      <c r="C3" s="249"/>
      <c r="D3" s="249"/>
      <c r="E3" s="249"/>
      <c r="F3" s="34"/>
      <c r="G3" s="289"/>
      <c r="H3" s="289"/>
      <c r="I3" s="289"/>
      <c r="J3" s="289"/>
      <c r="K3" s="289"/>
      <c r="L3" s="289"/>
      <c r="M3" s="34"/>
      <c r="N3" s="251"/>
      <c r="O3" s="251"/>
      <c r="P3" s="251"/>
      <c r="Q3" s="251"/>
    </row>
    <row r="4" spans="2:17" ht="15" customHeight="1">
      <c r="B4" s="249"/>
      <c r="C4" s="249"/>
      <c r="D4" s="249"/>
      <c r="E4" s="249"/>
      <c r="F4" s="34"/>
      <c r="G4" s="289"/>
      <c r="H4" s="289"/>
      <c r="I4" s="289"/>
      <c r="J4" s="289"/>
      <c r="K4" s="289"/>
      <c r="L4" s="289"/>
      <c r="M4" s="34"/>
      <c r="N4" s="251"/>
      <c r="O4" s="251"/>
      <c r="P4" s="251"/>
      <c r="Q4" s="251"/>
    </row>
    <row r="5" spans="2:17" ht="15" customHeight="1" thickBot="1">
      <c r="B5" s="250"/>
      <c r="C5" s="250"/>
      <c r="D5" s="250"/>
      <c r="E5" s="250"/>
      <c r="F5" s="35"/>
      <c r="G5" s="290"/>
      <c r="H5" s="290"/>
      <c r="I5" s="290"/>
      <c r="J5" s="290"/>
      <c r="K5" s="290"/>
      <c r="L5" s="290"/>
      <c r="M5" s="35"/>
      <c r="N5" s="252"/>
      <c r="O5" s="252"/>
      <c r="P5" s="252"/>
      <c r="Q5" s="252"/>
    </row>
    <row r="6" spans="2:17" ht="17.100000000000001" customHeight="1">
      <c r="B6" s="221"/>
      <c r="C6" s="221"/>
      <c r="D6" s="221"/>
      <c r="E6" s="14"/>
      <c r="F6" s="223"/>
      <c r="G6" s="223"/>
      <c r="H6" s="223"/>
      <c r="I6" s="223"/>
      <c r="J6" s="223"/>
      <c r="K6" s="223"/>
      <c r="L6" s="223"/>
      <c r="M6" s="223"/>
      <c r="N6" s="223"/>
      <c r="O6" s="304" t="s">
        <v>1</v>
      </c>
      <c r="P6" s="304"/>
      <c r="Q6" s="304"/>
    </row>
    <row r="7" spans="2:17" ht="17.100000000000001" customHeight="1">
      <c r="B7" s="221"/>
      <c r="C7" s="221"/>
      <c r="D7" s="221"/>
      <c r="E7" s="14"/>
      <c r="F7" s="223"/>
      <c r="G7" s="223"/>
      <c r="H7" s="223"/>
      <c r="I7" s="223"/>
      <c r="J7" s="223"/>
      <c r="K7" s="223"/>
      <c r="L7" s="223"/>
      <c r="M7" s="223"/>
      <c r="N7" s="223"/>
      <c r="O7" s="229"/>
      <c r="P7" s="229"/>
      <c r="Q7" s="229"/>
    </row>
    <row r="8" spans="2:17" ht="17.100000000000001" customHeight="1">
      <c r="B8" s="221"/>
      <c r="C8" s="221"/>
      <c r="D8" s="221"/>
      <c r="E8" s="14"/>
      <c r="F8" s="223"/>
      <c r="G8" s="223"/>
      <c r="H8" s="223"/>
      <c r="I8" s="223"/>
      <c r="J8" s="223"/>
      <c r="K8" s="223"/>
      <c r="L8" s="223"/>
      <c r="M8" s="223"/>
      <c r="N8" s="223"/>
      <c r="O8" s="54"/>
      <c r="P8" s="54"/>
      <c r="Q8" s="54"/>
    </row>
    <row r="9" spans="2:17" ht="17.100000000000001" customHeight="1">
      <c r="B9" s="221"/>
      <c r="C9" s="221"/>
      <c r="D9" s="221"/>
      <c r="E9" s="14"/>
      <c r="F9" s="223"/>
      <c r="G9" s="223"/>
      <c r="H9" s="223"/>
      <c r="I9" s="223"/>
      <c r="J9" s="223"/>
      <c r="K9" s="223"/>
      <c r="L9" s="223"/>
      <c r="M9" s="223"/>
      <c r="N9" s="223"/>
      <c r="O9" s="223"/>
      <c r="Q9" s="221"/>
    </row>
    <row r="10" spans="2:17" ht="17.100000000000001" customHeight="1" thickBot="1">
      <c r="B10" s="31"/>
      <c r="C10" s="31"/>
      <c r="D10" s="31"/>
      <c r="E10" s="31"/>
      <c r="F10" s="305" t="s">
        <v>124</v>
      </c>
      <c r="G10" s="305"/>
      <c r="H10" s="305"/>
      <c r="I10" s="305"/>
      <c r="J10" s="305"/>
      <c r="K10" s="305"/>
      <c r="L10" s="305"/>
      <c r="M10" s="41"/>
      <c r="N10" s="31"/>
      <c r="O10" s="31"/>
      <c r="P10" s="31"/>
      <c r="Q10" s="31"/>
    </row>
    <row r="11" spans="2:17" ht="17.100000000000001" customHeight="1">
      <c r="B11" s="45"/>
      <c r="C11" s="45"/>
      <c r="N11" s="45"/>
      <c r="O11" s="45"/>
      <c r="P11" s="45"/>
      <c r="Q11" s="45"/>
    </row>
    <row r="12" spans="2:17" ht="17.100000000000001" customHeight="1">
      <c r="B12" s="45"/>
      <c r="C12" s="43"/>
      <c r="F12" s="302" t="s">
        <v>3</v>
      </c>
      <c r="G12" s="303" t="s">
        <v>101</v>
      </c>
      <c r="H12" s="303"/>
      <c r="I12" s="303"/>
      <c r="J12" s="303"/>
      <c r="K12" s="303"/>
      <c r="L12" s="303"/>
      <c r="M12" s="41"/>
      <c r="N12" s="43"/>
      <c r="O12" s="43"/>
      <c r="P12" s="43"/>
      <c r="Q12" s="43"/>
    </row>
    <row r="13" spans="2:17" ht="17.100000000000001" customHeight="1">
      <c r="B13" s="43"/>
      <c r="C13" s="44"/>
      <c r="F13" s="302"/>
      <c r="G13" s="228">
        <v>50</v>
      </c>
      <c r="H13" s="228">
        <v>75</v>
      </c>
      <c r="I13" s="228">
        <v>100</v>
      </c>
      <c r="J13" s="228">
        <v>125</v>
      </c>
      <c r="K13" s="228">
        <v>150</v>
      </c>
      <c r="L13" s="228">
        <v>175</v>
      </c>
      <c r="M13" s="44"/>
      <c r="N13" s="44"/>
      <c r="O13" s="44"/>
      <c r="P13" s="44"/>
    </row>
    <row r="14" spans="2:17" ht="17.100000000000001" customHeight="1">
      <c r="B14" s="43"/>
      <c r="C14" s="44"/>
      <c r="F14" s="2">
        <v>150</v>
      </c>
      <c r="G14" s="145">
        <v>677</v>
      </c>
      <c r="H14" s="145">
        <v>709</v>
      </c>
      <c r="I14" s="145">
        <v>741</v>
      </c>
      <c r="J14" s="145">
        <v>772</v>
      </c>
      <c r="K14" s="145">
        <v>821</v>
      </c>
      <c r="L14" s="145">
        <v>852</v>
      </c>
      <c r="M14" s="44"/>
      <c r="N14" s="44"/>
      <c r="O14" s="44"/>
      <c r="P14" s="44"/>
    </row>
    <row r="15" spans="2:17" ht="17.100000000000001" customHeight="1">
      <c r="B15" s="43"/>
      <c r="C15" s="44"/>
      <c r="F15" s="228">
        <v>200</v>
      </c>
      <c r="G15" s="61">
        <v>729</v>
      </c>
      <c r="H15" s="61">
        <v>764</v>
      </c>
      <c r="I15" s="61">
        <v>805</v>
      </c>
      <c r="J15" s="61">
        <v>846</v>
      </c>
      <c r="K15" s="61">
        <v>905</v>
      </c>
      <c r="L15" s="61">
        <v>945</v>
      </c>
      <c r="M15" s="44"/>
      <c r="N15" s="44"/>
      <c r="O15" s="44"/>
      <c r="P15" s="44"/>
    </row>
    <row r="16" spans="2:17" ht="17.100000000000001" customHeight="1">
      <c r="B16" s="43"/>
      <c r="C16" s="44"/>
      <c r="F16" s="2">
        <v>250</v>
      </c>
      <c r="G16" s="145">
        <v>774</v>
      </c>
      <c r="H16" s="145">
        <v>820</v>
      </c>
      <c r="I16" s="145">
        <v>870</v>
      </c>
      <c r="J16" s="145">
        <v>846</v>
      </c>
      <c r="K16" s="145">
        <v>988</v>
      </c>
      <c r="L16" s="145">
        <v>1037</v>
      </c>
      <c r="M16" s="44"/>
      <c r="N16" s="44"/>
      <c r="O16" s="44"/>
      <c r="P16" s="44"/>
    </row>
    <row r="17" spans="2:17" ht="17.100000000000001" customHeight="1">
      <c r="B17" s="43"/>
      <c r="C17" s="44"/>
      <c r="F17" s="228">
        <v>300</v>
      </c>
      <c r="G17" s="61">
        <v>795</v>
      </c>
      <c r="H17" s="61">
        <v>846</v>
      </c>
      <c r="I17" s="61">
        <v>895</v>
      </c>
      <c r="J17" s="61">
        <v>947</v>
      </c>
      <c r="K17" s="61">
        <v>988</v>
      </c>
      <c r="L17" s="61">
        <v>1066</v>
      </c>
      <c r="M17" s="44"/>
      <c r="N17" s="44"/>
      <c r="O17" s="44"/>
      <c r="P17" s="44"/>
    </row>
    <row r="18" spans="2:17" ht="17.100000000000001" customHeight="1">
      <c r="B18" s="43"/>
      <c r="C18" s="44"/>
      <c r="F18" s="2">
        <v>350</v>
      </c>
      <c r="G18" s="145">
        <v>840</v>
      </c>
      <c r="H18" s="145">
        <v>902</v>
      </c>
      <c r="I18" s="145">
        <v>961</v>
      </c>
      <c r="J18" s="145">
        <v>1021</v>
      </c>
      <c r="K18" s="145">
        <v>1099</v>
      </c>
      <c r="L18" s="145">
        <v>1160</v>
      </c>
      <c r="M18" s="44"/>
      <c r="N18" s="44"/>
      <c r="O18" s="44"/>
      <c r="P18" s="44"/>
    </row>
    <row r="19" spans="2:17" ht="17.100000000000001" customHeight="1">
      <c r="B19" s="43"/>
      <c r="C19" s="44"/>
      <c r="F19" s="228">
        <v>400</v>
      </c>
      <c r="G19" s="61">
        <v>906</v>
      </c>
      <c r="H19" s="61">
        <v>972</v>
      </c>
      <c r="I19" s="61">
        <v>1044</v>
      </c>
      <c r="J19" s="61">
        <v>1114</v>
      </c>
      <c r="K19" s="61">
        <v>1184</v>
      </c>
      <c r="L19" s="61">
        <v>1253</v>
      </c>
      <c r="M19" s="44"/>
      <c r="N19" s="44"/>
      <c r="O19" s="44"/>
      <c r="P19" s="44"/>
    </row>
    <row r="20" spans="2:17" ht="17.100000000000001" customHeight="1">
      <c r="B20" s="43"/>
      <c r="C20" s="44"/>
      <c r="F20" s="2">
        <v>450</v>
      </c>
      <c r="G20" s="145">
        <v>952</v>
      </c>
      <c r="H20" s="145">
        <v>1032</v>
      </c>
      <c r="I20" s="145">
        <v>1109</v>
      </c>
      <c r="J20" s="145">
        <v>1188</v>
      </c>
      <c r="K20" s="145">
        <v>1268</v>
      </c>
      <c r="L20" s="145">
        <v>1347</v>
      </c>
      <c r="M20" s="44"/>
      <c r="N20" s="44"/>
      <c r="O20" s="44"/>
      <c r="P20" s="44"/>
    </row>
    <row r="21" spans="2:17" ht="17.100000000000001" customHeight="1">
      <c r="B21" s="43"/>
      <c r="C21" s="44"/>
      <c r="F21" s="228">
        <v>500</v>
      </c>
      <c r="G21" s="61">
        <v>998</v>
      </c>
      <c r="H21" s="61">
        <v>1086</v>
      </c>
      <c r="I21" s="61">
        <v>1174</v>
      </c>
      <c r="J21" s="61">
        <v>1263</v>
      </c>
      <c r="K21" s="61">
        <v>1351</v>
      </c>
      <c r="L21" s="61">
        <v>1440</v>
      </c>
      <c r="M21" s="44"/>
      <c r="N21" s="44"/>
      <c r="O21" s="44"/>
      <c r="P21" s="44"/>
    </row>
    <row r="22" spans="2:17" ht="17.100000000000001" customHeight="1">
      <c r="B22" s="43"/>
      <c r="C22" s="44"/>
      <c r="P22" s="44"/>
    </row>
    <row r="23" spans="2:17" ht="17.100000000000001" customHeight="1">
      <c r="B23" s="43"/>
      <c r="C23" s="44"/>
      <c r="F23" s="14" t="s">
        <v>103</v>
      </c>
      <c r="G23" s="10"/>
      <c r="H23" s="10"/>
      <c r="I23" s="10"/>
      <c r="J23" s="10"/>
      <c r="K23" s="10"/>
      <c r="N23" s="10"/>
      <c r="O23" s="10"/>
      <c r="P23" s="44"/>
    </row>
    <row r="24" spans="2:17" ht="17.100000000000001" customHeight="1">
      <c r="B24" s="43"/>
      <c r="C24" s="44"/>
      <c r="F24" s="14" t="s">
        <v>125</v>
      </c>
      <c r="G24" s="10"/>
      <c r="H24" s="10"/>
      <c r="I24" s="10"/>
      <c r="J24" s="10"/>
      <c r="K24" s="10"/>
      <c r="N24" s="10"/>
      <c r="O24" s="10"/>
      <c r="P24" s="44"/>
    </row>
    <row r="25" spans="2:17" ht="17.100000000000001" customHeight="1">
      <c r="F25" s="14" t="s">
        <v>118</v>
      </c>
      <c r="G25" s="10"/>
      <c r="H25" s="10"/>
      <c r="I25" s="10"/>
      <c r="J25" s="10"/>
      <c r="K25" s="10"/>
      <c r="N25" s="10"/>
      <c r="O25" s="10"/>
    </row>
    <row r="26" spans="2:17" ht="17.100000000000001" customHeight="1">
      <c r="B26" s="15"/>
      <c r="C26" s="16"/>
      <c r="F26" s="14" t="s">
        <v>126</v>
      </c>
      <c r="G26" s="10"/>
      <c r="H26" s="10"/>
      <c r="I26" s="10"/>
      <c r="J26" s="10"/>
      <c r="K26" s="10"/>
      <c r="N26" s="10"/>
      <c r="O26" s="10"/>
    </row>
    <row r="27" spans="2:17" ht="17.100000000000001" customHeight="1">
      <c r="B27" s="15"/>
      <c r="C27" s="15"/>
      <c r="F27" s="14" t="s">
        <v>121</v>
      </c>
      <c r="G27" s="10"/>
      <c r="H27" s="10"/>
      <c r="I27" s="10"/>
      <c r="J27" s="10"/>
      <c r="K27" s="10"/>
      <c r="N27" s="10"/>
      <c r="O27" s="10"/>
    </row>
    <row r="28" spans="2:17" ht="17.100000000000001" customHeight="1">
      <c r="B28" s="15"/>
      <c r="C28" s="17"/>
      <c r="F28" s="14" t="s">
        <v>108</v>
      </c>
      <c r="G28" s="10"/>
      <c r="H28" s="10"/>
      <c r="I28" s="10"/>
      <c r="J28" s="10"/>
      <c r="K28" s="10"/>
      <c r="N28" s="10"/>
      <c r="O28" s="10"/>
    </row>
    <row r="29" spans="2:17" ht="17.100000000000001" customHeight="1">
      <c r="B29" s="15"/>
      <c r="C29" s="15"/>
      <c r="F29" s="14" t="s">
        <v>108</v>
      </c>
      <c r="G29" s="10"/>
      <c r="H29" s="10"/>
      <c r="I29" s="10"/>
      <c r="J29" s="10"/>
      <c r="K29" s="10"/>
      <c r="N29" s="10"/>
      <c r="O29" s="10"/>
    </row>
    <row r="30" spans="2:17" ht="17.100000000000001" customHeight="1">
      <c r="B30" s="15"/>
      <c r="C30" s="15"/>
      <c r="J30" s="10"/>
      <c r="K30" s="10"/>
      <c r="L30" s="10"/>
      <c r="M30" s="10"/>
    </row>
    <row r="31" spans="2:17" ht="17.100000000000001" customHeight="1" thickBot="1"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22"/>
      <c r="O31" s="20"/>
      <c r="P31" s="20"/>
      <c r="Q31" s="20"/>
    </row>
    <row r="32" spans="2:17" ht="17.100000000000001" customHeight="1">
      <c r="B32" s="289" t="s">
        <v>123</v>
      </c>
      <c r="C32" s="246"/>
      <c r="D32" s="246"/>
      <c r="E32" s="33"/>
      <c r="F32" s="258" t="s">
        <v>28</v>
      </c>
      <c r="G32" s="258"/>
      <c r="H32" s="258"/>
      <c r="I32" s="258"/>
      <c r="J32" s="29"/>
      <c r="K32" s="256" t="s">
        <v>29</v>
      </c>
      <c r="L32" s="256"/>
      <c r="M32" s="256"/>
      <c r="N32" s="29"/>
      <c r="O32" s="256" t="s">
        <v>30</v>
      </c>
      <c r="P32" s="256"/>
      <c r="Q32" s="256"/>
    </row>
    <row r="33" spans="2:17" ht="15">
      <c r="B33" s="246"/>
      <c r="C33" s="246"/>
      <c r="D33" s="246"/>
      <c r="E33" s="33"/>
      <c r="F33" s="246"/>
      <c r="G33" s="246"/>
      <c r="H33" s="246"/>
      <c r="I33" s="246"/>
      <c r="J33" s="31"/>
      <c r="K33" s="248"/>
      <c r="L33" s="248"/>
      <c r="M33" s="248"/>
      <c r="N33" s="31"/>
      <c r="O33" s="248"/>
      <c r="P33" s="248"/>
      <c r="Q33" s="248"/>
    </row>
    <row r="34" spans="2:17" ht="15">
      <c r="B34" s="246"/>
      <c r="C34" s="246"/>
      <c r="D34" s="246"/>
      <c r="E34" s="33"/>
      <c r="F34" s="246"/>
      <c r="G34" s="246"/>
      <c r="H34" s="246"/>
      <c r="I34" s="246"/>
      <c r="J34" s="31"/>
      <c r="K34" s="248"/>
      <c r="L34" s="248"/>
      <c r="M34" s="248"/>
      <c r="N34" s="31"/>
      <c r="O34" s="248"/>
      <c r="P34" s="248"/>
      <c r="Q34" s="248"/>
    </row>
    <row r="35" spans="2:17" ht="15">
      <c r="B35" s="246"/>
      <c r="C35" s="246"/>
      <c r="D35" s="246"/>
      <c r="E35" s="33"/>
      <c r="F35" s="246"/>
      <c r="G35" s="246"/>
      <c r="H35" s="246"/>
      <c r="I35" s="246"/>
      <c r="J35" s="31"/>
      <c r="K35" s="248"/>
      <c r="L35" s="248"/>
      <c r="M35" s="248"/>
      <c r="N35" s="31"/>
      <c r="O35" s="248"/>
      <c r="P35" s="248"/>
      <c r="Q35" s="248"/>
    </row>
    <row r="40" spans="2:17" ht="15" customHeight="1"/>
  </sheetData>
  <mergeCells count="11">
    <mergeCell ref="N2:Q5"/>
    <mergeCell ref="O6:Q6"/>
    <mergeCell ref="B2:E5"/>
    <mergeCell ref="G2:L5"/>
    <mergeCell ref="B32:D35"/>
    <mergeCell ref="F32:I35"/>
    <mergeCell ref="K32:M35"/>
    <mergeCell ref="O32:Q35"/>
    <mergeCell ref="F12:F13"/>
    <mergeCell ref="G12:L12"/>
    <mergeCell ref="F10:L10"/>
  </mergeCells>
  <pageMargins left="7.874015748031496E-2" right="7.874015748031496E-2" top="0" bottom="0" header="0" footer="0"/>
  <pageSetup paperSize="9" scale="98" orientation="landscape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34"/>
  <sheetViews>
    <sheetView topLeftCell="A5" zoomScale="77" zoomScaleNormal="100" workbookViewId="0">
      <selection activeCell="L24" sqref="L24"/>
    </sheetView>
  </sheetViews>
  <sheetFormatPr defaultRowHeight="14.25"/>
  <cols>
    <col min="1" max="16" width="8.75" customWidth="1"/>
  </cols>
  <sheetData>
    <row r="1" spans="1:16" ht="15" customHeight="1">
      <c r="A1" s="249"/>
      <c r="B1" s="249"/>
      <c r="C1" s="249"/>
      <c r="D1" s="289" t="s">
        <v>127</v>
      </c>
      <c r="E1" s="289"/>
      <c r="F1" s="289"/>
      <c r="G1" s="289"/>
      <c r="H1" s="289"/>
      <c r="I1" s="289"/>
      <c r="J1" s="289"/>
      <c r="K1" s="289"/>
      <c r="L1" s="289"/>
      <c r="M1" s="34"/>
      <c r="N1" s="251"/>
      <c r="O1" s="251"/>
      <c r="P1" s="251"/>
    </row>
    <row r="2" spans="1:16" ht="15" customHeight="1">
      <c r="A2" s="249"/>
      <c r="B2" s="249"/>
      <c r="C2" s="249"/>
      <c r="D2" s="289"/>
      <c r="E2" s="289"/>
      <c r="F2" s="289"/>
      <c r="G2" s="289"/>
      <c r="H2" s="289"/>
      <c r="I2" s="289"/>
      <c r="J2" s="289"/>
      <c r="K2" s="289"/>
      <c r="L2" s="289"/>
      <c r="M2" s="34"/>
      <c r="N2" s="251"/>
      <c r="O2" s="251"/>
      <c r="P2" s="251"/>
    </row>
    <row r="3" spans="1:16" ht="15" customHeight="1">
      <c r="A3" s="249"/>
      <c r="B3" s="249"/>
      <c r="C3" s="249"/>
      <c r="D3" s="289"/>
      <c r="E3" s="289"/>
      <c r="F3" s="289"/>
      <c r="G3" s="289"/>
      <c r="H3" s="289"/>
      <c r="I3" s="289"/>
      <c r="J3" s="289"/>
      <c r="K3" s="289"/>
      <c r="L3" s="289"/>
      <c r="M3" s="34"/>
      <c r="N3" s="251"/>
      <c r="O3" s="251"/>
      <c r="P3" s="251"/>
    </row>
    <row r="4" spans="1:16" ht="15.75" customHeight="1" thickBot="1">
      <c r="A4" s="250"/>
      <c r="B4" s="250"/>
      <c r="C4" s="250"/>
      <c r="D4" s="290"/>
      <c r="E4" s="290"/>
      <c r="F4" s="290"/>
      <c r="G4" s="290"/>
      <c r="H4" s="290"/>
      <c r="I4" s="290"/>
      <c r="J4" s="290"/>
      <c r="K4" s="290"/>
      <c r="L4" s="290"/>
      <c r="M4" s="35"/>
      <c r="N4" s="252"/>
      <c r="O4" s="252"/>
      <c r="P4" s="252"/>
    </row>
    <row r="5" spans="1:16" ht="18" customHeight="1">
      <c r="A5" s="221"/>
      <c r="B5" s="221"/>
      <c r="C5" s="221"/>
      <c r="D5" s="14"/>
      <c r="E5" s="223"/>
      <c r="F5" s="223"/>
      <c r="G5" s="223"/>
      <c r="H5" s="223"/>
      <c r="I5" s="223"/>
      <c r="J5" s="223"/>
      <c r="K5" s="223"/>
      <c r="L5" s="223"/>
      <c r="M5" s="223"/>
      <c r="N5" s="304" t="s">
        <v>1</v>
      </c>
      <c r="O5" s="304"/>
      <c r="P5" s="304"/>
    </row>
    <row r="6" spans="1:16" ht="18" customHeight="1">
      <c r="A6" s="221"/>
      <c r="B6" s="221"/>
      <c r="C6" s="221"/>
      <c r="D6" s="14"/>
      <c r="E6" s="223"/>
      <c r="F6" s="223"/>
      <c r="G6" s="223"/>
      <c r="H6" s="223"/>
      <c r="I6" s="223"/>
      <c r="J6" s="223"/>
      <c r="K6" s="223"/>
      <c r="L6" s="223"/>
      <c r="M6" s="223"/>
      <c r="N6" s="229"/>
      <c r="O6" s="229"/>
      <c r="P6" s="229"/>
    </row>
    <row r="7" spans="1:16" ht="18" customHeight="1">
      <c r="A7" s="221"/>
      <c r="B7" s="221"/>
      <c r="C7" s="221"/>
      <c r="D7" s="14"/>
      <c r="E7" s="223"/>
      <c r="F7" s="223"/>
      <c r="G7" s="223"/>
      <c r="H7" s="223"/>
      <c r="I7" s="223"/>
      <c r="J7" s="223"/>
      <c r="K7" s="223"/>
      <c r="L7" s="223"/>
      <c r="M7" s="223"/>
      <c r="N7" s="229"/>
      <c r="O7" s="229"/>
      <c r="P7" s="229"/>
    </row>
    <row r="8" spans="1:16" ht="18" customHeight="1"/>
    <row r="9" spans="1:16" ht="18" customHeight="1" thickBot="1">
      <c r="D9" s="291" t="s">
        <v>127</v>
      </c>
      <c r="E9" s="291"/>
      <c r="F9" s="291"/>
      <c r="G9" s="291"/>
      <c r="H9" s="291"/>
      <c r="I9" s="291"/>
      <c r="J9" s="291"/>
      <c r="K9" s="291"/>
      <c r="L9" s="291"/>
    </row>
    <row r="10" spans="1:16" ht="18" customHeight="1">
      <c r="E10" s="4"/>
      <c r="F10" s="4"/>
      <c r="G10" s="4"/>
      <c r="H10" s="4"/>
      <c r="I10" s="4"/>
      <c r="J10" s="4"/>
      <c r="K10" s="4"/>
      <c r="L10" s="4"/>
    </row>
    <row r="11" spans="1:16" ht="18" customHeight="1">
      <c r="D11" s="306" t="s">
        <v>128</v>
      </c>
      <c r="E11" s="308" t="s">
        <v>129</v>
      </c>
      <c r="F11" s="308"/>
      <c r="G11" s="308"/>
      <c r="H11" s="308"/>
      <c r="I11" s="308"/>
      <c r="J11" s="308"/>
      <c r="K11" s="308"/>
      <c r="L11" s="308"/>
    </row>
    <row r="12" spans="1:16" ht="18" customHeight="1">
      <c r="D12" s="307"/>
      <c r="E12" s="5">
        <v>50</v>
      </c>
      <c r="F12" s="3">
        <v>60</v>
      </c>
      <c r="G12" s="3">
        <v>70</v>
      </c>
      <c r="H12" s="3">
        <v>80</v>
      </c>
      <c r="I12" s="3">
        <v>90</v>
      </c>
      <c r="J12" s="3">
        <v>100</v>
      </c>
      <c r="K12" s="3">
        <v>110</v>
      </c>
      <c r="L12" s="3">
        <v>120</v>
      </c>
    </row>
    <row r="13" spans="1:16" ht="18" customHeight="1">
      <c r="D13" s="6">
        <v>250</v>
      </c>
      <c r="E13" s="60">
        <v>355</v>
      </c>
      <c r="F13" s="60">
        <v>392</v>
      </c>
      <c r="G13" s="60">
        <v>437</v>
      </c>
      <c r="H13" s="60">
        <v>481</v>
      </c>
      <c r="I13" s="60">
        <v>528</v>
      </c>
      <c r="J13" s="60">
        <v>576</v>
      </c>
      <c r="K13" s="60">
        <v>626</v>
      </c>
      <c r="L13" s="60">
        <v>681</v>
      </c>
    </row>
    <row r="14" spans="1:16" ht="18" customHeight="1">
      <c r="D14" s="3">
        <v>300</v>
      </c>
      <c r="E14" s="61">
        <v>397</v>
      </c>
      <c r="F14" s="61">
        <v>439</v>
      </c>
      <c r="G14" s="61">
        <v>483</v>
      </c>
      <c r="H14" s="61">
        <v>532</v>
      </c>
      <c r="I14" s="61">
        <v>582</v>
      </c>
      <c r="J14" s="61">
        <v>632</v>
      </c>
      <c r="K14" s="61">
        <v>688</v>
      </c>
      <c r="L14" s="61">
        <v>745</v>
      </c>
    </row>
    <row r="15" spans="1:16" ht="18" customHeight="1">
      <c r="D15" s="6">
        <v>350</v>
      </c>
      <c r="E15" s="60">
        <v>439</v>
      </c>
      <c r="F15" s="60">
        <v>481</v>
      </c>
      <c r="G15" s="60">
        <v>532</v>
      </c>
      <c r="H15" s="60">
        <v>582</v>
      </c>
      <c r="I15" s="60">
        <v>637</v>
      </c>
      <c r="J15" s="60">
        <v>690</v>
      </c>
      <c r="K15" s="60">
        <v>746</v>
      </c>
      <c r="L15" s="60">
        <v>809</v>
      </c>
    </row>
    <row r="16" spans="1:16" ht="18" customHeight="1">
      <c r="D16" s="3">
        <v>400</v>
      </c>
      <c r="E16" s="61">
        <v>481</v>
      </c>
      <c r="F16" s="61">
        <v>528</v>
      </c>
      <c r="G16" s="61">
        <v>581</v>
      </c>
      <c r="H16" s="61">
        <v>632</v>
      </c>
      <c r="I16" s="61">
        <v>692</v>
      </c>
      <c r="J16" s="61">
        <v>746</v>
      </c>
      <c r="K16" s="61">
        <v>809</v>
      </c>
      <c r="L16" s="61">
        <v>869</v>
      </c>
    </row>
    <row r="17" spans="1:16" ht="18" customHeight="1">
      <c r="D17" s="6">
        <v>450</v>
      </c>
      <c r="E17" s="60">
        <v>523</v>
      </c>
      <c r="F17" s="60">
        <v>571</v>
      </c>
      <c r="G17" s="60">
        <v>629</v>
      </c>
      <c r="H17" s="60">
        <v>684</v>
      </c>
      <c r="I17" s="60">
        <v>745</v>
      </c>
      <c r="J17" s="60">
        <v>804</v>
      </c>
      <c r="K17" s="60">
        <v>866</v>
      </c>
      <c r="L17" s="60">
        <v>932</v>
      </c>
    </row>
    <row r="18" spans="1:16" ht="18" customHeight="1">
      <c r="D18" s="3">
        <v>500</v>
      </c>
      <c r="E18" s="61">
        <v>565</v>
      </c>
      <c r="F18" s="61">
        <v>617</v>
      </c>
      <c r="G18" s="61">
        <v>674</v>
      </c>
      <c r="H18" s="61">
        <v>734</v>
      </c>
      <c r="I18" s="61">
        <v>799</v>
      </c>
      <c r="J18" s="61">
        <v>860</v>
      </c>
      <c r="K18" s="61">
        <v>929</v>
      </c>
      <c r="L18" s="61">
        <v>996</v>
      </c>
    </row>
    <row r="19" spans="1:16" ht="18" customHeight="1">
      <c r="D19" s="6">
        <v>550</v>
      </c>
      <c r="E19" s="60">
        <v>607</v>
      </c>
      <c r="F19" s="60">
        <v>662</v>
      </c>
      <c r="G19" s="60">
        <v>724</v>
      </c>
      <c r="H19" s="60">
        <v>785</v>
      </c>
      <c r="I19" s="60">
        <v>854</v>
      </c>
      <c r="J19" s="60">
        <v>918</v>
      </c>
      <c r="K19" s="60">
        <v>986</v>
      </c>
      <c r="L19" s="60">
        <v>1058</v>
      </c>
    </row>
    <row r="20" spans="1:16" ht="18" customHeight="1"/>
    <row r="21" spans="1:16" ht="18" customHeight="1"/>
    <row r="22" spans="1:16" ht="18" customHeight="1">
      <c r="D22" s="10" t="s">
        <v>103</v>
      </c>
    </row>
    <row r="23" spans="1:16" ht="18" customHeight="1">
      <c r="D23" s="10" t="s">
        <v>130</v>
      </c>
    </row>
    <row r="24" spans="1:16" ht="18" customHeight="1">
      <c r="D24" s="10" t="s">
        <v>119</v>
      </c>
    </row>
    <row r="25" spans="1:16" ht="18" customHeight="1">
      <c r="D25" s="10" t="s">
        <v>108</v>
      </c>
    </row>
    <row r="26" spans="1:16" ht="18" customHeight="1">
      <c r="D26" s="10"/>
    </row>
    <row r="27" spans="1:16" ht="18" customHeight="1">
      <c r="D27" s="10"/>
    </row>
    <row r="28" spans="1:16" ht="18" customHeight="1"/>
    <row r="29" spans="1:16" ht="18" customHeight="1"/>
    <row r="30" spans="1:16" ht="18" customHeight="1" thickBot="1">
      <c r="A30" s="39"/>
      <c r="B30" s="39"/>
      <c r="C30" s="39"/>
      <c r="D30" s="20"/>
      <c r="E30" s="20"/>
      <c r="F30" s="20"/>
      <c r="G30" s="20"/>
      <c r="H30" s="20"/>
      <c r="I30" s="20"/>
      <c r="J30" s="20"/>
      <c r="K30" s="20"/>
      <c r="L30" s="20"/>
      <c r="M30" s="222"/>
      <c r="N30" s="20"/>
      <c r="O30" s="20"/>
      <c r="P30" s="20"/>
    </row>
    <row r="31" spans="1:16" ht="15" customHeight="1">
      <c r="A31" s="289" t="s">
        <v>123</v>
      </c>
      <c r="B31" s="246"/>
      <c r="C31" s="246"/>
      <c r="D31" s="33"/>
      <c r="E31" s="246" t="s">
        <v>28</v>
      </c>
      <c r="F31" s="246"/>
      <c r="G31" s="246"/>
      <c r="H31" s="246"/>
      <c r="I31" s="31"/>
      <c r="J31" s="248" t="s">
        <v>29</v>
      </c>
      <c r="K31" s="248"/>
      <c r="L31" s="248"/>
      <c r="M31" s="31"/>
      <c r="N31" s="248" t="s">
        <v>30</v>
      </c>
      <c r="O31" s="248"/>
      <c r="P31" s="248"/>
    </row>
    <row r="32" spans="1:16" ht="15">
      <c r="A32" s="246"/>
      <c r="B32" s="246"/>
      <c r="C32" s="246"/>
      <c r="D32" s="33"/>
      <c r="E32" s="246"/>
      <c r="F32" s="246"/>
      <c r="G32" s="246"/>
      <c r="H32" s="246"/>
      <c r="I32" s="31"/>
      <c r="J32" s="248"/>
      <c r="K32" s="248"/>
      <c r="L32" s="248"/>
      <c r="M32" s="31"/>
      <c r="N32" s="248"/>
      <c r="O32" s="248"/>
      <c r="P32" s="248"/>
    </row>
    <row r="33" spans="1:16" ht="15">
      <c r="A33" s="246"/>
      <c r="B33" s="246"/>
      <c r="C33" s="246"/>
      <c r="D33" s="33"/>
      <c r="E33" s="246"/>
      <c r="F33" s="246"/>
      <c r="G33" s="246"/>
      <c r="H33" s="246"/>
      <c r="I33" s="31"/>
      <c r="J33" s="248"/>
      <c r="K33" s="248"/>
      <c r="L33" s="248"/>
      <c r="M33" s="31"/>
      <c r="N33" s="248"/>
      <c r="O33" s="248"/>
      <c r="P33" s="248"/>
    </row>
    <row r="34" spans="1:16" ht="15">
      <c r="A34" s="246"/>
      <c r="B34" s="246"/>
      <c r="C34" s="246"/>
      <c r="D34" s="33"/>
      <c r="E34" s="246"/>
      <c r="F34" s="246"/>
      <c r="G34" s="246"/>
      <c r="H34" s="246"/>
      <c r="I34" s="31"/>
      <c r="J34" s="248"/>
      <c r="K34" s="248"/>
      <c r="L34" s="248"/>
      <c r="M34" s="31"/>
      <c r="N34" s="248"/>
      <c r="O34" s="248"/>
      <c r="P34" s="248"/>
    </row>
  </sheetData>
  <mergeCells count="11">
    <mergeCell ref="A31:C34"/>
    <mergeCell ref="E31:H34"/>
    <mergeCell ref="J31:L34"/>
    <mergeCell ref="N31:P34"/>
    <mergeCell ref="N1:P4"/>
    <mergeCell ref="D9:L9"/>
    <mergeCell ref="D11:D12"/>
    <mergeCell ref="E11:L11"/>
    <mergeCell ref="A1:C4"/>
    <mergeCell ref="D1:L4"/>
    <mergeCell ref="N5:P5"/>
  </mergeCells>
  <pageMargins left="0.39370078740157483" right="3.937007874015748E-2" top="0.15748031496062992" bottom="0.15748031496062992" header="0.31496062992125984" footer="0.31496062992125984"/>
  <pageSetup paperSize="9" orientation="landscape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8"/>
  <sheetViews>
    <sheetView topLeftCell="B1" zoomScale="70" zoomScaleNormal="70" workbookViewId="0">
      <selection activeCell="E29" sqref="E29"/>
    </sheetView>
  </sheetViews>
  <sheetFormatPr defaultColWidth="9.125" defaultRowHeight="14.25"/>
  <cols>
    <col min="1" max="1" width="3.75" customWidth="1"/>
    <col min="2" max="2" width="5.75" customWidth="1"/>
    <col min="3" max="3" width="16" customWidth="1"/>
    <col min="4" max="4" width="14.875" customWidth="1"/>
    <col min="5" max="5" width="14.75" customWidth="1"/>
    <col min="6" max="7" width="5.75" customWidth="1"/>
    <col min="8" max="8" width="32.125" customWidth="1"/>
    <col min="9" max="9" width="18.875" customWidth="1"/>
    <col min="10" max="10" width="16" customWidth="1"/>
    <col min="11" max="11" width="5.75" customWidth="1"/>
  </cols>
  <sheetData>
    <row r="1" spans="1:17" ht="15" customHeight="1">
      <c r="D1" s="34"/>
      <c r="E1" s="251" t="s">
        <v>131</v>
      </c>
      <c r="F1" s="289"/>
      <c r="G1" s="289"/>
      <c r="H1" s="289"/>
      <c r="I1" s="289"/>
      <c r="J1" s="251"/>
      <c r="K1" s="251"/>
      <c r="L1" s="34"/>
      <c r="M1" s="34"/>
      <c r="N1" s="34"/>
      <c r="O1" s="34"/>
      <c r="P1" s="34"/>
      <c r="Q1" s="249"/>
    </row>
    <row r="2" spans="1:17" ht="15" customHeight="1">
      <c r="D2" s="34"/>
      <c r="E2" s="289"/>
      <c r="F2" s="289"/>
      <c r="G2" s="289"/>
      <c r="H2" s="289"/>
      <c r="I2" s="289"/>
      <c r="J2" s="251"/>
      <c r="K2" s="251"/>
      <c r="L2" s="34"/>
      <c r="M2" s="34"/>
      <c r="N2" s="34"/>
      <c r="O2" s="34"/>
      <c r="P2" s="34"/>
      <c r="Q2" s="249"/>
    </row>
    <row r="3" spans="1:17" ht="15" customHeight="1">
      <c r="D3" s="34"/>
      <c r="E3" s="289"/>
      <c r="F3" s="289"/>
      <c r="G3" s="289"/>
      <c r="H3" s="289"/>
      <c r="I3" s="289"/>
      <c r="J3" s="251"/>
      <c r="K3" s="251"/>
      <c r="L3" s="34"/>
      <c r="M3" s="34"/>
      <c r="N3" s="34"/>
      <c r="O3" s="34"/>
      <c r="P3" s="34"/>
      <c r="Q3" s="249"/>
    </row>
    <row r="4" spans="1:17" ht="15.75" customHeight="1" thickBot="1">
      <c r="A4" s="20"/>
      <c r="B4" s="20"/>
      <c r="C4" s="20"/>
      <c r="D4" s="35"/>
      <c r="E4" s="290"/>
      <c r="F4" s="290"/>
      <c r="G4" s="290"/>
      <c r="H4" s="290"/>
      <c r="I4" s="290"/>
      <c r="J4" s="252"/>
      <c r="K4" s="252"/>
      <c r="L4" s="34"/>
      <c r="M4" s="34"/>
      <c r="N4" s="34"/>
      <c r="O4" s="34"/>
      <c r="P4" s="34"/>
      <c r="Q4" s="249"/>
    </row>
    <row r="5" spans="1:17" ht="15" customHeight="1">
      <c r="C5" s="221"/>
      <c r="D5" s="221"/>
      <c r="E5" s="221"/>
      <c r="F5" s="221"/>
      <c r="G5" s="14"/>
      <c r="H5" s="223"/>
      <c r="I5" s="223"/>
      <c r="J5" s="304" t="s">
        <v>1</v>
      </c>
      <c r="K5" s="304"/>
      <c r="L5" s="223"/>
      <c r="M5" s="223"/>
      <c r="N5" s="223"/>
      <c r="O5" s="310"/>
      <c r="P5" s="310"/>
      <c r="Q5" s="52"/>
    </row>
    <row r="6" spans="1:17" ht="15" customHeight="1">
      <c r="C6" s="40"/>
      <c r="D6" s="40"/>
      <c r="E6" s="40"/>
      <c r="F6" s="40"/>
      <c r="G6" s="40"/>
      <c r="H6" s="40"/>
      <c r="I6" s="40"/>
      <c r="L6" s="40"/>
      <c r="M6" s="40"/>
      <c r="N6" s="40"/>
      <c r="O6" s="205"/>
      <c r="P6" s="40"/>
    </row>
    <row r="7" spans="1:17" ht="15.6" customHeight="1" thickBot="1">
      <c r="C7" s="309" t="s">
        <v>132</v>
      </c>
      <c r="D7" s="309"/>
      <c r="E7" s="309"/>
      <c r="F7" s="220"/>
      <c r="H7" s="309" t="s">
        <v>133</v>
      </c>
      <c r="I7" s="309"/>
      <c r="J7" s="309"/>
      <c r="L7" s="31"/>
      <c r="M7" s="31"/>
      <c r="N7" s="31"/>
      <c r="O7" s="31"/>
      <c r="P7" s="31"/>
    </row>
    <row r="8" spans="1:17" ht="15.6" customHeight="1" thickBot="1">
      <c r="C8" s="38"/>
      <c r="D8" s="38"/>
      <c r="E8" s="38"/>
      <c r="F8" s="46"/>
      <c r="H8" s="38"/>
      <c r="I8" s="38"/>
      <c r="J8" s="38"/>
      <c r="L8" s="41"/>
      <c r="M8" s="41"/>
      <c r="N8" s="41"/>
      <c r="O8" s="226"/>
      <c r="P8" s="41"/>
    </row>
    <row r="9" spans="1:17" ht="15.6" customHeight="1" thickBot="1">
      <c r="C9" s="9" t="s">
        <v>134</v>
      </c>
      <c r="D9" s="9" t="s">
        <v>135</v>
      </c>
      <c r="E9" s="9" t="s">
        <v>136</v>
      </c>
      <c r="F9" s="220"/>
      <c r="H9" s="9" t="s">
        <v>134</v>
      </c>
      <c r="I9" s="9" t="s">
        <v>135</v>
      </c>
      <c r="J9" s="9" t="s">
        <v>136</v>
      </c>
      <c r="L9" s="220"/>
      <c r="M9" s="220"/>
      <c r="N9" s="220"/>
      <c r="O9" s="220"/>
      <c r="P9" s="220"/>
    </row>
    <row r="10" spans="1:17" ht="15.6" customHeight="1" thickBot="1">
      <c r="C10" s="48" t="s">
        <v>137</v>
      </c>
      <c r="D10" s="48" t="s">
        <v>138</v>
      </c>
      <c r="E10" s="62">
        <v>1435</v>
      </c>
      <c r="F10" s="36"/>
      <c r="H10" s="48" t="s">
        <v>137</v>
      </c>
      <c r="I10" s="48" t="s">
        <v>138</v>
      </c>
      <c r="J10" s="62">
        <v>436</v>
      </c>
      <c r="L10" s="42"/>
      <c r="M10" s="42"/>
      <c r="N10" s="42"/>
      <c r="O10" s="42"/>
      <c r="P10" s="42"/>
    </row>
    <row r="11" spans="1:17" ht="15.6" customHeight="1" thickBot="1">
      <c r="C11" s="7" t="s">
        <v>139</v>
      </c>
      <c r="D11" s="48" t="s">
        <v>138</v>
      </c>
      <c r="E11" s="63">
        <v>1625</v>
      </c>
      <c r="F11" s="36"/>
      <c r="H11" s="7" t="s">
        <v>139</v>
      </c>
      <c r="I11" s="48" t="s">
        <v>138</v>
      </c>
      <c r="J11" s="63">
        <v>522</v>
      </c>
      <c r="L11" s="36"/>
      <c r="M11" s="36"/>
      <c r="N11" s="36"/>
      <c r="O11" s="36"/>
      <c r="P11" s="42"/>
    </row>
    <row r="12" spans="1:17" ht="15.6" customHeight="1" thickBot="1">
      <c r="C12" s="8" t="s">
        <v>140</v>
      </c>
      <c r="D12" s="48" t="s">
        <v>138</v>
      </c>
      <c r="E12" s="63">
        <v>1850</v>
      </c>
      <c r="F12" s="36"/>
      <c r="H12" s="8" t="s">
        <v>140</v>
      </c>
      <c r="I12" s="48" t="s">
        <v>138</v>
      </c>
      <c r="J12" s="63">
        <v>610</v>
      </c>
      <c r="L12" s="36"/>
      <c r="M12" s="36"/>
      <c r="N12" s="36"/>
      <c r="O12" s="36"/>
      <c r="P12" s="42"/>
    </row>
    <row r="13" spans="1:17" ht="15.6" customHeight="1" thickBot="1">
      <c r="C13" s="7" t="s">
        <v>141</v>
      </c>
      <c r="D13" s="48" t="s">
        <v>138</v>
      </c>
      <c r="E13" s="63">
        <v>2110</v>
      </c>
      <c r="F13" s="36"/>
      <c r="H13" s="7" t="s">
        <v>141</v>
      </c>
      <c r="I13" s="48" t="s">
        <v>138</v>
      </c>
      <c r="J13" s="63">
        <v>741</v>
      </c>
      <c r="L13" s="36"/>
      <c r="M13" s="36"/>
      <c r="N13" s="59"/>
      <c r="O13" s="36"/>
      <c r="P13" s="36"/>
    </row>
    <row r="14" spans="1:17" ht="15.6" customHeight="1" thickBot="1">
      <c r="C14" s="50" t="s">
        <v>142</v>
      </c>
      <c r="D14" s="48" t="s">
        <v>138</v>
      </c>
      <c r="E14" s="64">
        <v>2415</v>
      </c>
      <c r="F14" s="36"/>
      <c r="H14" s="50" t="s">
        <v>142</v>
      </c>
      <c r="I14" s="48" t="s">
        <v>138</v>
      </c>
      <c r="J14" s="64">
        <v>784</v>
      </c>
      <c r="L14" s="36"/>
      <c r="M14" s="36"/>
      <c r="N14" s="36"/>
      <c r="O14" s="36"/>
      <c r="P14" s="36"/>
    </row>
    <row r="15" spans="1:17" ht="15.6" customHeight="1">
      <c r="C15" s="11"/>
      <c r="D15" s="11"/>
      <c r="E15" s="36"/>
      <c r="F15" s="36"/>
      <c r="H15" s="11"/>
      <c r="I15" s="11"/>
      <c r="J15" s="36"/>
      <c r="L15" s="36"/>
      <c r="M15" s="36"/>
      <c r="N15" s="36"/>
      <c r="O15" s="36"/>
      <c r="P15" s="36"/>
    </row>
    <row r="16" spans="1:17" ht="15.6" customHeight="1">
      <c r="C16" s="11"/>
      <c r="D16" s="11"/>
      <c r="E16" s="36"/>
      <c r="F16" s="36"/>
      <c r="H16" s="11"/>
      <c r="I16" s="11"/>
      <c r="J16" s="36"/>
      <c r="L16" s="36"/>
      <c r="M16" s="36"/>
      <c r="N16" s="36"/>
      <c r="O16" s="36"/>
      <c r="P16" s="36"/>
    </row>
    <row r="17" spans="3:16" ht="15.6" customHeight="1">
      <c r="C17" s="10"/>
      <c r="D17" s="10"/>
      <c r="E17" s="10"/>
      <c r="F17" s="10"/>
      <c r="H17" s="10"/>
      <c r="I17" s="10"/>
      <c r="J17" s="10"/>
      <c r="L17" s="36"/>
      <c r="M17" s="36"/>
      <c r="N17" s="36"/>
      <c r="O17" s="36"/>
      <c r="P17" s="36"/>
    </row>
    <row r="18" spans="3:16" ht="15.6" customHeight="1">
      <c r="C18" s="10"/>
      <c r="E18" s="10"/>
      <c r="F18" s="10"/>
      <c r="H18" s="10"/>
      <c r="J18" s="10"/>
      <c r="L18" s="36"/>
      <c r="M18" s="36"/>
      <c r="N18" s="36"/>
      <c r="O18" s="36"/>
      <c r="P18" s="36"/>
    </row>
    <row r="19" spans="3:16" ht="15.6" customHeight="1" thickBot="1">
      <c r="C19" s="309" t="s">
        <v>143</v>
      </c>
      <c r="D19" s="309"/>
      <c r="E19" s="309"/>
      <c r="F19" s="220"/>
      <c r="H19" s="309" t="s">
        <v>144</v>
      </c>
      <c r="I19" s="309"/>
      <c r="J19" s="309"/>
      <c r="L19" s="36"/>
      <c r="M19" s="36"/>
      <c r="N19" s="36"/>
      <c r="O19" s="36"/>
      <c r="P19" s="36"/>
    </row>
    <row r="20" spans="3:16" ht="15.6" customHeight="1" thickBot="1">
      <c r="C20" s="38"/>
      <c r="D20" s="38"/>
      <c r="E20" s="38"/>
      <c r="F20" s="46"/>
      <c r="H20" s="38"/>
      <c r="I20" s="38"/>
      <c r="J20" s="38"/>
      <c r="L20" s="10"/>
      <c r="M20" s="10"/>
      <c r="N20" s="10"/>
      <c r="O20" s="10"/>
      <c r="P20" s="10"/>
    </row>
    <row r="21" spans="3:16" ht="15.6" customHeight="1" thickBot="1">
      <c r="C21" s="9" t="s">
        <v>145</v>
      </c>
      <c r="D21" s="9" t="s">
        <v>135</v>
      </c>
      <c r="E21" s="9" t="s">
        <v>136</v>
      </c>
      <c r="F21" s="220"/>
      <c r="G21" s="36"/>
      <c r="H21" s="47" t="s">
        <v>146</v>
      </c>
      <c r="I21" s="47" t="s">
        <v>147</v>
      </c>
      <c r="J21" s="47" t="s">
        <v>136</v>
      </c>
      <c r="L21" s="10"/>
      <c r="M21" s="10"/>
      <c r="N21" s="10"/>
      <c r="O21" s="10"/>
      <c r="P21" s="10"/>
    </row>
    <row r="22" spans="3:16" ht="15.6" customHeight="1" thickBot="1">
      <c r="C22" s="48" t="s">
        <v>137</v>
      </c>
      <c r="D22" s="48" t="s">
        <v>138</v>
      </c>
      <c r="E22" s="62">
        <v>1307</v>
      </c>
      <c r="F22" s="36"/>
      <c r="G22" s="36"/>
      <c r="H22" s="48" t="s">
        <v>148</v>
      </c>
      <c r="I22" s="48" t="s">
        <v>149</v>
      </c>
      <c r="J22" s="62">
        <v>305</v>
      </c>
      <c r="L22" s="10"/>
      <c r="M22" s="10"/>
      <c r="N22" s="10"/>
      <c r="O22" s="10"/>
      <c r="P22" s="10"/>
    </row>
    <row r="23" spans="3:16" ht="15.6" customHeight="1" thickBot="1">
      <c r="C23" s="7" t="s">
        <v>139</v>
      </c>
      <c r="D23" s="48" t="s">
        <v>138</v>
      </c>
      <c r="E23" s="63">
        <v>1476</v>
      </c>
      <c r="F23" s="36"/>
      <c r="G23" s="36"/>
      <c r="H23" s="7" t="s">
        <v>150</v>
      </c>
      <c r="I23" s="7" t="s">
        <v>151</v>
      </c>
      <c r="J23" s="100">
        <v>348</v>
      </c>
      <c r="L23" s="10"/>
      <c r="M23" s="10"/>
      <c r="N23" s="10"/>
      <c r="O23" s="10"/>
      <c r="P23" s="10"/>
    </row>
    <row r="24" spans="3:16" ht="15.6" customHeight="1">
      <c r="C24" s="8" t="s">
        <v>140</v>
      </c>
      <c r="D24" s="48" t="s">
        <v>138</v>
      </c>
      <c r="E24" s="63">
        <v>1645</v>
      </c>
      <c r="F24" s="36"/>
      <c r="G24" s="36"/>
      <c r="H24" s="7" t="s">
        <v>152</v>
      </c>
      <c r="I24" s="7" t="s">
        <v>153</v>
      </c>
      <c r="J24" s="100">
        <v>390</v>
      </c>
      <c r="L24" s="10"/>
      <c r="M24" s="10"/>
      <c r="N24" s="10"/>
      <c r="O24" s="10"/>
      <c r="P24" s="10"/>
    </row>
    <row r="25" spans="3:16" ht="15.6" customHeight="1">
      <c r="C25" s="7"/>
      <c r="D25" s="7"/>
      <c r="E25" s="49"/>
      <c r="F25" s="36"/>
      <c r="G25" s="10"/>
      <c r="H25" s="7" t="s">
        <v>154</v>
      </c>
      <c r="I25" s="7" t="s">
        <v>155</v>
      </c>
      <c r="J25" s="100">
        <v>112</v>
      </c>
      <c r="L25" s="10"/>
      <c r="M25" s="10"/>
      <c r="N25" s="10"/>
      <c r="O25" s="10"/>
      <c r="P25" s="10"/>
    </row>
    <row r="26" spans="3:16" ht="15.6" customHeight="1" thickBot="1">
      <c r="C26" s="50"/>
      <c r="D26" s="50"/>
      <c r="E26" s="51"/>
      <c r="F26" s="36"/>
      <c r="G26" s="10"/>
      <c r="H26" s="7" t="s">
        <v>156</v>
      </c>
      <c r="I26" s="7" t="s">
        <v>138</v>
      </c>
      <c r="J26" s="100">
        <v>158</v>
      </c>
      <c r="L26" s="10"/>
      <c r="M26" s="10"/>
      <c r="N26" s="10"/>
      <c r="O26" s="10"/>
      <c r="P26" s="10"/>
    </row>
    <row r="27" spans="3:16" ht="15.6" customHeight="1">
      <c r="C27" s="10" t="s">
        <v>103</v>
      </c>
      <c r="D27" s="10"/>
      <c r="E27" s="10"/>
      <c r="F27" s="10"/>
      <c r="G27" s="10"/>
      <c r="H27" s="7" t="s">
        <v>157</v>
      </c>
      <c r="I27" s="111" t="s">
        <v>158</v>
      </c>
      <c r="J27" s="100">
        <v>170</v>
      </c>
      <c r="L27" s="10"/>
      <c r="M27" s="10"/>
      <c r="N27" s="10"/>
      <c r="O27" s="10"/>
    </row>
    <row r="28" spans="3:16" ht="15.6" customHeight="1">
      <c r="C28" s="10" t="s">
        <v>108</v>
      </c>
      <c r="E28" s="10"/>
      <c r="F28" s="10"/>
      <c r="H28" s="7" t="s">
        <v>159</v>
      </c>
      <c r="I28" s="7" t="s">
        <v>160</v>
      </c>
      <c r="J28" s="100">
        <v>116</v>
      </c>
      <c r="L28" s="10"/>
      <c r="M28" s="10"/>
      <c r="N28" s="10"/>
      <c r="O28" s="10"/>
    </row>
    <row r="29" spans="3:16" ht="15.6" customHeight="1">
      <c r="H29" s="7" t="s">
        <v>161</v>
      </c>
      <c r="I29" s="102" t="s">
        <v>162</v>
      </c>
      <c r="J29" s="100">
        <v>126</v>
      </c>
      <c r="L29" s="10"/>
      <c r="M29" s="10"/>
      <c r="N29" s="10"/>
      <c r="O29" s="10"/>
      <c r="P29" s="10"/>
    </row>
    <row r="30" spans="3:16" ht="15.6" customHeight="1" thickBot="1">
      <c r="H30" s="99" t="s">
        <v>163</v>
      </c>
      <c r="I30" s="103" t="s">
        <v>164</v>
      </c>
      <c r="J30" s="101">
        <v>189</v>
      </c>
    </row>
    <row r="31" spans="3:16" ht="15" customHeight="1">
      <c r="C31" s="10"/>
      <c r="D31" s="10"/>
      <c r="E31" s="10"/>
      <c r="F31" s="10"/>
    </row>
    <row r="32" spans="3:16" ht="15" customHeight="1">
      <c r="C32" s="10"/>
      <c r="D32" s="10"/>
      <c r="E32" s="10"/>
      <c r="F32" s="10"/>
    </row>
    <row r="33" spans="1:14" ht="15" customHeight="1">
      <c r="C33" s="10"/>
      <c r="D33" s="10"/>
      <c r="E33" s="10"/>
      <c r="F33" s="10"/>
    </row>
    <row r="34" spans="1:14" ht="15" customHeight="1" thickBot="1">
      <c r="A34" s="20"/>
      <c r="B34" s="20"/>
      <c r="C34" s="39"/>
      <c r="D34" s="39"/>
      <c r="E34" s="39"/>
      <c r="F34" s="39"/>
      <c r="G34" s="20"/>
      <c r="H34" s="20"/>
      <c r="I34" s="20"/>
      <c r="J34" s="20"/>
      <c r="K34" s="20"/>
      <c r="N34" s="221"/>
    </row>
    <row r="35" spans="1:14" ht="15" customHeight="1">
      <c r="B35" s="289" t="s">
        <v>123</v>
      </c>
      <c r="C35" s="246"/>
      <c r="D35" s="246"/>
      <c r="E35" s="246" t="s">
        <v>28</v>
      </c>
      <c r="F35" s="246"/>
      <c r="G35" s="246"/>
      <c r="H35" s="246" t="s">
        <v>165</v>
      </c>
      <c r="I35" s="246"/>
      <c r="J35" s="246"/>
      <c r="K35" s="246"/>
    </row>
    <row r="36" spans="1:14">
      <c r="B36" s="246"/>
      <c r="C36" s="246"/>
      <c r="D36" s="246"/>
      <c r="E36" s="246"/>
      <c r="F36" s="246"/>
      <c r="G36" s="246"/>
      <c r="H36" s="246"/>
      <c r="I36" s="246"/>
      <c r="J36" s="246"/>
      <c r="K36" s="246"/>
    </row>
    <row r="37" spans="1:14">
      <c r="B37" s="246"/>
      <c r="C37" s="246"/>
      <c r="D37" s="246"/>
      <c r="E37" s="246"/>
      <c r="F37" s="246"/>
      <c r="G37" s="246"/>
      <c r="H37" s="246"/>
      <c r="I37" s="246"/>
      <c r="J37" s="246"/>
      <c r="K37" s="246"/>
    </row>
    <row r="38" spans="1:14">
      <c r="B38" s="246"/>
      <c r="C38" s="246"/>
      <c r="D38" s="246"/>
      <c r="E38" s="246"/>
      <c r="F38" s="246"/>
      <c r="G38" s="246"/>
      <c r="H38" s="246"/>
      <c r="I38" s="246"/>
      <c r="J38" s="246"/>
      <c r="K38" s="246"/>
    </row>
  </sheetData>
  <mergeCells count="12">
    <mergeCell ref="C19:E19"/>
    <mergeCell ref="H19:J19"/>
    <mergeCell ref="Q1:Q4"/>
    <mergeCell ref="J1:K4"/>
    <mergeCell ref="E35:G38"/>
    <mergeCell ref="H35:K38"/>
    <mergeCell ref="J5:K5"/>
    <mergeCell ref="E1:I4"/>
    <mergeCell ref="O5:P5"/>
    <mergeCell ref="C7:E7"/>
    <mergeCell ref="H7:J7"/>
    <mergeCell ref="B35:D38"/>
  </mergeCells>
  <pageMargins left="0.39370078740157483" right="3.937007874015748E-2" top="0.15748031496062992" bottom="0.15748031496062992" header="0.31496062992125984" footer="0.31496062992125984"/>
  <pageSetup paperSize="9" orientation="landscape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U43"/>
  <sheetViews>
    <sheetView view="pageBreakPreview" zoomScale="85" zoomScaleNormal="70" zoomScaleSheetLayoutView="85" workbookViewId="0">
      <selection activeCell="G13" sqref="G13:S21"/>
    </sheetView>
  </sheetViews>
  <sheetFormatPr defaultRowHeight="14.25"/>
  <cols>
    <col min="1" max="1" width="5.75" style="10" customWidth="1"/>
    <col min="2" max="5" width="5.25" style="10" customWidth="1"/>
    <col min="6" max="6" width="6.25" style="10" customWidth="1"/>
    <col min="7" max="14" width="5.875" style="10" bestFit="1" customWidth="1"/>
    <col min="15" max="15" width="6.25" style="10" customWidth="1"/>
    <col min="16" max="22" width="5.875" style="10" bestFit="1" customWidth="1"/>
    <col min="23" max="27" width="5.25" style="10" customWidth="1"/>
  </cols>
  <sheetData>
    <row r="1" spans="1:47" ht="14.1" customHeight="1">
      <c r="A1" s="317"/>
      <c r="B1" s="317"/>
      <c r="C1" s="317"/>
      <c r="D1" s="317"/>
      <c r="E1" s="317"/>
      <c r="F1" s="289" t="s">
        <v>166</v>
      </c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7"/>
      <c r="X1" s="317"/>
      <c r="Y1" s="317"/>
      <c r="Z1" s="317"/>
      <c r="AA1" s="317"/>
    </row>
    <row r="2" spans="1:47" ht="14.1" customHeight="1">
      <c r="A2" s="317"/>
      <c r="B2" s="317"/>
      <c r="C2" s="317"/>
      <c r="D2" s="317"/>
      <c r="E2" s="317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7"/>
      <c r="X2" s="317"/>
      <c r="Y2" s="317"/>
      <c r="Z2" s="317"/>
      <c r="AA2" s="317"/>
    </row>
    <row r="3" spans="1:47" ht="14.1" customHeight="1">
      <c r="A3" s="317"/>
      <c r="B3" s="317"/>
      <c r="C3" s="317"/>
      <c r="D3" s="317"/>
      <c r="E3" s="317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7"/>
      <c r="X3" s="317"/>
      <c r="Y3" s="317"/>
      <c r="Z3" s="317"/>
      <c r="AA3" s="317"/>
    </row>
    <row r="4" spans="1:47" ht="14.1" customHeight="1" thickBot="1">
      <c r="A4" s="318"/>
      <c r="B4" s="318"/>
      <c r="C4" s="318"/>
      <c r="D4" s="318"/>
      <c r="E4" s="318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18"/>
      <c r="X4" s="318"/>
      <c r="Y4" s="318"/>
      <c r="Z4" s="318"/>
      <c r="AA4" s="318"/>
    </row>
    <row r="5" spans="1:47" ht="8.1" customHeight="1">
      <c r="A5" s="321" t="s">
        <v>167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3" t="s">
        <v>1</v>
      </c>
      <c r="Y5" s="323"/>
      <c r="Z5" s="323"/>
      <c r="AA5" s="323"/>
    </row>
    <row r="6" spans="1:47" ht="8.1" customHeight="1">
      <c r="A6" s="322"/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4"/>
      <c r="Y6" s="324"/>
      <c r="Z6" s="324"/>
      <c r="AA6" s="324"/>
    </row>
    <row r="7" spans="1:47" ht="12" customHeight="1">
      <c r="A7" s="316" t="s">
        <v>168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</row>
    <row r="8" spans="1:47" ht="12.95" customHeight="1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2.95" customHeight="1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 spans="1:47" ht="13.9" customHeight="1">
      <c r="A11" s="93"/>
      <c r="B11" s="97"/>
      <c r="C11" s="97"/>
      <c r="D11" s="97"/>
      <c r="E11" s="97"/>
      <c r="F11" s="314" t="s">
        <v>169</v>
      </c>
      <c r="G11" s="315" t="s">
        <v>128</v>
      </c>
      <c r="H11" s="315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92"/>
      <c r="U11" s="92"/>
      <c r="V11" s="92"/>
      <c r="W11" s="97"/>
      <c r="X11" s="97"/>
      <c r="Y11" s="97"/>
      <c r="Z11" s="97"/>
      <c r="AA11" s="97"/>
    </row>
    <row r="12" spans="1:47" ht="13.9" customHeight="1">
      <c r="A12" s="93"/>
      <c r="B12" s="97"/>
      <c r="C12" s="97"/>
      <c r="D12" s="97"/>
      <c r="E12" s="97"/>
      <c r="F12" s="314"/>
      <c r="G12" s="232">
        <v>100</v>
      </c>
      <c r="H12" s="232">
        <v>125</v>
      </c>
      <c r="I12" s="232">
        <v>150</v>
      </c>
      <c r="J12" s="232">
        <v>175</v>
      </c>
      <c r="K12" s="232">
        <v>200</v>
      </c>
      <c r="L12" s="232">
        <v>225</v>
      </c>
      <c r="M12" s="232">
        <v>250</v>
      </c>
      <c r="N12" s="232">
        <v>275</v>
      </c>
      <c r="O12" s="232">
        <v>300</v>
      </c>
      <c r="P12" s="232">
        <v>325</v>
      </c>
      <c r="Q12" s="232">
        <v>350</v>
      </c>
      <c r="R12" s="232">
        <v>375</v>
      </c>
      <c r="S12" s="232">
        <v>400</v>
      </c>
      <c r="T12" s="93"/>
      <c r="U12" s="93"/>
      <c r="V12" s="93"/>
      <c r="W12" s="97"/>
      <c r="X12" s="97"/>
      <c r="Y12" s="97"/>
      <c r="Z12" s="97"/>
      <c r="AA12" s="97"/>
      <c r="AE12" s="313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</row>
    <row r="13" spans="1:47" ht="13.9" customHeight="1">
      <c r="A13" s="93"/>
      <c r="B13" s="97"/>
      <c r="C13" s="97"/>
      <c r="D13" s="97"/>
      <c r="E13" s="97"/>
      <c r="F13" s="232">
        <v>100</v>
      </c>
      <c r="G13" s="56">
        <v>669</v>
      </c>
      <c r="H13" s="56">
        <v>714</v>
      </c>
      <c r="I13" s="56">
        <v>759</v>
      </c>
      <c r="J13" s="56">
        <v>801</v>
      </c>
      <c r="K13" s="56">
        <v>846</v>
      </c>
      <c r="L13" s="56">
        <v>891</v>
      </c>
      <c r="M13" s="56">
        <v>933</v>
      </c>
      <c r="N13" s="56">
        <v>978</v>
      </c>
      <c r="O13" s="56">
        <v>1023</v>
      </c>
      <c r="P13" s="56">
        <v>1068</v>
      </c>
      <c r="Q13" s="56">
        <v>1113</v>
      </c>
      <c r="R13" s="56">
        <v>1155</v>
      </c>
      <c r="S13" s="56">
        <v>1200</v>
      </c>
      <c r="T13" s="97"/>
      <c r="U13" s="97"/>
      <c r="V13" s="97"/>
      <c r="W13" s="97"/>
      <c r="X13" s="97"/>
      <c r="Y13" s="97"/>
      <c r="Z13" s="97"/>
      <c r="AA13" s="97"/>
      <c r="AE13" s="31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 ht="13.9" customHeight="1">
      <c r="A14" s="93"/>
      <c r="B14" s="97"/>
      <c r="C14" s="97"/>
      <c r="D14" s="97"/>
      <c r="E14" s="97"/>
      <c r="F14" s="232">
        <v>125</v>
      </c>
      <c r="G14" s="53">
        <v>696</v>
      </c>
      <c r="H14" s="53">
        <v>744</v>
      </c>
      <c r="I14" s="53">
        <v>789</v>
      </c>
      <c r="J14" s="53">
        <v>834</v>
      </c>
      <c r="K14" s="53">
        <v>882</v>
      </c>
      <c r="L14" s="53">
        <v>927</v>
      </c>
      <c r="M14" s="53">
        <v>972</v>
      </c>
      <c r="N14" s="53">
        <v>1017</v>
      </c>
      <c r="O14" s="53">
        <v>1065</v>
      </c>
      <c r="P14" s="53">
        <v>1110</v>
      </c>
      <c r="Q14" s="53">
        <v>1155</v>
      </c>
      <c r="R14" s="53">
        <v>1200</v>
      </c>
      <c r="S14" s="53">
        <v>1248</v>
      </c>
      <c r="T14" s="97"/>
      <c r="U14" s="97"/>
      <c r="V14" s="97"/>
      <c r="W14" s="97"/>
      <c r="X14" s="97"/>
      <c r="Y14" s="97"/>
      <c r="Z14" s="97"/>
      <c r="AA14" s="97"/>
      <c r="AE14" s="95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</row>
    <row r="15" spans="1:47" ht="13.9" customHeight="1">
      <c r="A15" s="93"/>
      <c r="B15" s="97"/>
      <c r="C15" s="97"/>
      <c r="D15" s="97"/>
      <c r="E15" s="97"/>
      <c r="F15" s="232">
        <v>150</v>
      </c>
      <c r="G15" s="56">
        <v>723</v>
      </c>
      <c r="H15" s="56">
        <v>771</v>
      </c>
      <c r="I15" s="56">
        <v>819</v>
      </c>
      <c r="J15" s="56">
        <v>867</v>
      </c>
      <c r="K15" s="56">
        <v>915</v>
      </c>
      <c r="L15" s="56">
        <v>963</v>
      </c>
      <c r="M15" s="56">
        <v>1011</v>
      </c>
      <c r="N15" s="56">
        <v>1056</v>
      </c>
      <c r="O15" s="56">
        <v>1107</v>
      </c>
      <c r="P15" s="56">
        <v>1152</v>
      </c>
      <c r="Q15" s="56">
        <v>1200</v>
      </c>
      <c r="R15" s="56">
        <v>1248</v>
      </c>
      <c r="S15" s="56">
        <v>1296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>
      <c r="A16" s="93"/>
      <c r="B16" s="97"/>
      <c r="C16" s="97"/>
      <c r="D16" s="97"/>
      <c r="E16" s="97"/>
      <c r="F16" s="232">
        <v>175</v>
      </c>
      <c r="G16" s="53">
        <v>750</v>
      </c>
      <c r="H16" s="53">
        <v>801</v>
      </c>
      <c r="I16" s="53">
        <v>849</v>
      </c>
      <c r="J16" s="53">
        <v>900</v>
      </c>
      <c r="K16" s="53">
        <v>951</v>
      </c>
      <c r="L16" s="53">
        <v>999</v>
      </c>
      <c r="M16" s="53">
        <v>1047</v>
      </c>
      <c r="N16" s="53">
        <v>1098</v>
      </c>
      <c r="O16" s="53">
        <v>1146</v>
      </c>
      <c r="P16" s="53">
        <v>1194</v>
      </c>
      <c r="Q16" s="53">
        <v>1245</v>
      </c>
      <c r="R16" s="53">
        <v>1296</v>
      </c>
      <c r="S16" s="53">
        <v>1344</v>
      </c>
      <c r="T16" s="97"/>
      <c r="U16" s="97"/>
      <c r="V16" s="97"/>
      <c r="W16" s="97"/>
      <c r="X16" s="97"/>
      <c r="Y16" s="97"/>
      <c r="Z16" s="97"/>
      <c r="AA16" s="97"/>
      <c r="AE16" s="95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</row>
    <row r="17" spans="1:47" ht="13.9" customHeight="1">
      <c r="A17" s="93"/>
      <c r="B17" s="97"/>
      <c r="C17" s="97"/>
      <c r="D17" s="97"/>
      <c r="E17" s="97"/>
      <c r="F17" s="232">
        <v>200</v>
      </c>
      <c r="G17" s="56">
        <v>777</v>
      </c>
      <c r="H17" s="56">
        <v>831</v>
      </c>
      <c r="I17" s="56">
        <v>882</v>
      </c>
      <c r="J17" s="56">
        <v>933</v>
      </c>
      <c r="K17" s="56">
        <v>984</v>
      </c>
      <c r="L17" s="56">
        <v>1035</v>
      </c>
      <c r="M17" s="56">
        <v>1086</v>
      </c>
      <c r="N17" s="56">
        <v>1137</v>
      </c>
      <c r="O17" s="56">
        <v>1188</v>
      </c>
      <c r="P17" s="56">
        <v>1239</v>
      </c>
      <c r="Q17" s="56">
        <v>1290</v>
      </c>
      <c r="R17" s="56">
        <v>1341</v>
      </c>
      <c r="S17" s="56">
        <v>1392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>
      <c r="A18" s="93"/>
      <c r="B18" s="97"/>
      <c r="C18" s="97"/>
      <c r="D18" s="97"/>
      <c r="E18" s="97"/>
      <c r="F18" s="232">
        <v>225</v>
      </c>
      <c r="G18" s="53">
        <v>807</v>
      </c>
      <c r="H18" s="53">
        <v>861</v>
      </c>
      <c r="I18" s="53">
        <v>912</v>
      </c>
      <c r="J18" s="53">
        <v>966</v>
      </c>
      <c r="K18" s="53">
        <v>1017</v>
      </c>
      <c r="L18" s="53">
        <v>1071</v>
      </c>
      <c r="M18" s="53">
        <v>1122</v>
      </c>
      <c r="N18" s="53">
        <v>1176</v>
      </c>
      <c r="O18" s="53">
        <v>1230</v>
      </c>
      <c r="P18" s="53">
        <v>1281</v>
      </c>
      <c r="Q18" s="53">
        <v>1335</v>
      </c>
      <c r="R18" s="53">
        <v>1389</v>
      </c>
      <c r="S18" s="53">
        <v>1440</v>
      </c>
      <c r="T18" s="97"/>
      <c r="U18" s="97"/>
      <c r="V18" s="97"/>
      <c r="W18" s="97"/>
      <c r="X18" s="97"/>
      <c r="Y18" s="97"/>
      <c r="Z18" s="97"/>
      <c r="AA18" s="97"/>
      <c r="AE18" s="95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</row>
    <row r="19" spans="1:47" ht="13.9" customHeight="1">
      <c r="A19" s="93"/>
      <c r="B19" s="97"/>
      <c r="C19" s="97"/>
      <c r="D19" s="97"/>
      <c r="E19" s="97"/>
      <c r="F19" s="232">
        <v>250</v>
      </c>
      <c r="G19" s="56">
        <v>834</v>
      </c>
      <c r="H19" s="56">
        <v>888</v>
      </c>
      <c r="I19" s="56">
        <v>945</v>
      </c>
      <c r="J19" s="56">
        <v>999</v>
      </c>
      <c r="K19" s="56">
        <v>1053</v>
      </c>
      <c r="L19" s="56">
        <v>1107</v>
      </c>
      <c r="M19" s="56">
        <v>1161</v>
      </c>
      <c r="N19" s="56">
        <v>1218</v>
      </c>
      <c r="O19" s="56">
        <v>1269</v>
      </c>
      <c r="P19" s="56">
        <v>1323</v>
      </c>
      <c r="Q19" s="56">
        <v>1380</v>
      </c>
      <c r="R19" s="56">
        <v>1434</v>
      </c>
      <c r="S19" s="56">
        <v>1488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>
      <c r="A20" s="93"/>
      <c r="B20" s="97"/>
      <c r="C20" s="97"/>
      <c r="D20" s="97"/>
      <c r="E20" s="97"/>
      <c r="F20" s="232">
        <v>275</v>
      </c>
      <c r="G20" s="53">
        <v>861</v>
      </c>
      <c r="H20" s="53">
        <v>918</v>
      </c>
      <c r="I20" s="53">
        <v>972</v>
      </c>
      <c r="J20" s="53">
        <v>1029</v>
      </c>
      <c r="K20" s="53">
        <v>1086</v>
      </c>
      <c r="L20" s="53">
        <v>1143</v>
      </c>
      <c r="M20" s="53">
        <v>1200</v>
      </c>
      <c r="N20" s="53">
        <v>1257</v>
      </c>
      <c r="O20" s="53">
        <v>1311</v>
      </c>
      <c r="P20" s="53">
        <v>1368</v>
      </c>
      <c r="Q20" s="53">
        <v>1425</v>
      </c>
      <c r="R20" s="53">
        <v>1479</v>
      </c>
      <c r="S20" s="53">
        <v>1536</v>
      </c>
      <c r="T20" s="97"/>
      <c r="U20" s="97"/>
      <c r="V20" s="97"/>
      <c r="W20" s="97"/>
      <c r="X20" s="97"/>
      <c r="Y20" s="97"/>
      <c r="Z20" s="97"/>
      <c r="AA20" s="97"/>
      <c r="AE20" s="95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</row>
    <row r="21" spans="1:47" ht="13.9" customHeight="1">
      <c r="A21" s="93"/>
      <c r="B21" s="97"/>
      <c r="C21" s="97"/>
      <c r="D21" s="97"/>
      <c r="E21" s="97"/>
      <c r="F21" s="232">
        <v>300</v>
      </c>
      <c r="G21" s="56">
        <v>888</v>
      </c>
      <c r="H21" s="56">
        <v>945</v>
      </c>
      <c r="I21" s="56">
        <v>1005</v>
      </c>
      <c r="J21" s="56">
        <v>1062</v>
      </c>
      <c r="K21" s="56">
        <v>1122</v>
      </c>
      <c r="L21" s="56">
        <v>1179</v>
      </c>
      <c r="M21" s="56">
        <v>1236</v>
      </c>
      <c r="N21" s="56">
        <v>1296</v>
      </c>
      <c r="O21" s="56">
        <v>1353</v>
      </c>
      <c r="P21" s="56">
        <v>1413</v>
      </c>
      <c r="Q21" s="56">
        <v>1467</v>
      </c>
      <c r="R21" s="56">
        <v>1527</v>
      </c>
      <c r="S21" s="56">
        <v>1746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5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</row>
    <row r="23" spans="1:47" ht="13.9" customHeight="1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>
      <c r="A24" s="93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5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</row>
    <row r="25" spans="1:47" ht="13.9" customHeight="1">
      <c r="A25" s="93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 spans="1:47" ht="13.9" customHeight="1">
      <c r="A26" s="93"/>
      <c r="B26" s="97"/>
      <c r="C26" s="97"/>
      <c r="D26" s="97"/>
      <c r="E26" s="97"/>
      <c r="F26" s="31" t="s">
        <v>170</v>
      </c>
      <c r="G26" s="97"/>
      <c r="H26" s="97"/>
      <c r="I26" s="97"/>
      <c r="J26" s="97"/>
      <c r="K26" s="97"/>
      <c r="L26" s="97"/>
      <c r="M26" s="97"/>
      <c r="N26" s="97"/>
      <c r="W26" s="97"/>
      <c r="X26" s="97"/>
      <c r="Y26" s="97"/>
      <c r="Z26" s="97"/>
      <c r="AA26" s="97"/>
    </row>
    <row r="27" spans="1:47" ht="13.9" customHeight="1">
      <c r="A27" s="93"/>
      <c r="B27" s="97"/>
      <c r="C27" s="97"/>
      <c r="D27" s="97"/>
      <c r="E27" s="97"/>
      <c r="F27" s="14" t="s">
        <v>171</v>
      </c>
      <c r="G27" s="97"/>
      <c r="H27" s="97"/>
      <c r="I27" s="97"/>
      <c r="J27" s="97"/>
      <c r="K27" s="97"/>
      <c r="L27" s="97"/>
      <c r="M27" s="97"/>
      <c r="N27" s="97"/>
      <c r="W27" s="97"/>
      <c r="X27" s="97"/>
      <c r="Y27" s="97"/>
      <c r="Z27" s="97"/>
      <c r="AA27" s="97"/>
    </row>
    <row r="28" spans="1:47" ht="13.9" customHeight="1">
      <c r="A28" s="93"/>
      <c r="B28" s="97"/>
      <c r="C28" s="97"/>
      <c r="D28" s="97"/>
      <c r="E28" s="97"/>
      <c r="F28" s="14" t="s">
        <v>172</v>
      </c>
      <c r="G28" s="97"/>
      <c r="H28" s="97"/>
      <c r="I28" s="97"/>
      <c r="J28" s="97"/>
      <c r="K28" s="97"/>
      <c r="L28" s="97"/>
      <c r="M28" s="97"/>
      <c r="N28" s="97"/>
      <c r="W28" s="97"/>
      <c r="X28" s="97"/>
      <c r="Y28" s="97"/>
      <c r="Z28" s="97"/>
      <c r="AA28" s="97"/>
    </row>
    <row r="29" spans="1:47" ht="13.9" customHeight="1">
      <c r="A29" s="93"/>
      <c r="B29" s="97"/>
      <c r="C29" s="97"/>
      <c r="D29" s="97"/>
      <c r="E29" s="97"/>
      <c r="F29" s="14" t="s">
        <v>173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>
      <c r="A30" s="93"/>
      <c r="B30" s="97"/>
      <c r="C30" s="97"/>
      <c r="D30" s="97"/>
      <c r="E30" s="97"/>
      <c r="F30" s="14" t="s">
        <v>174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</row>
    <row r="31" spans="1:47" ht="13.9" customHeight="1">
      <c r="A31" s="94"/>
      <c r="B31" s="97"/>
      <c r="C31" s="97"/>
      <c r="D31" s="97"/>
      <c r="E31" s="97"/>
      <c r="F31" s="14" t="s">
        <v>175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</row>
    <row r="32" spans="1:47" ht="13.9" customHeight="1">
      <c r="A32" s="94"/>
      <c r="B32" s="97"/>
      <c r="C32" s="97"/>
      <c r="D32" s="97"/>
      <c r="E32" s="97"/>
      <c r="F32" s="14" t="s">
        <v>176</v>
      </c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spans="1:36" ht="13.9" customHeight="1">
      <c r="A33" s="94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G33" s="10"/>
      <c r="AH33" s="10"/>
      <c r="AJ33" s="97"/>
    </row>
    <row r="34" spans="1:36" ht="13.9" customHeight="1">
      <c r="A34" s="94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36" ht="13.9" customHeight="1">
      <c r="A35" s="94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36" ht="12" customHeight="1"/>
    <row r="37" spans="1:36" ht="12" customHeight="1"/>
    <row r="38" spans="1:36" ht="12" customHeight="1"/>
    <row r="39" spans="1:36" ht="12" customHeight="1" thickBot="1">
      <c r="A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36" ht="14.1" customHeight="1">
      <c r="A40" s="258" t="s">
        <v>33</v>
      </c>
      <c r="B40" s="258"/>
      <c r="C40" s="258"/>
      <c r="D40" s="258"/>
      <c r="E40" s="258"/>
      <c r="H40" s="311" t="s">
        <v>28</v>
      </c>
      <c r="I40" s="311"/>
      <c r="J40" s="311"/>
      <c r="K40" s="311"/>
      <c r="L40" s="311"/>
      <c r="P40" s="258" t="s">
        <v>177</v>
      </c>
      <c r="Q40" s="258"/>
      <c r="R40" s="258"/>
      <c r="S40" s="258"/>
      <c r="T40" s="258"/>
      <c r="W40" s="258" t="s">
        <v>178</v>
      </c>
      <c r="X40" s="258"/>
      <c r="Y40" s="258"/>
      <c r="Z40" s="258"/>
      <c r="AA40" s="258"/>
    </row>
    <row r="41" spans="1:36" ht="14.1" customHeight="1">
      <c r="A41" s="246"/>
      <c r="B41" s="246"/>
      <c r="C41" s="246"/>
      <c r="D41" s="246"/>
      <c r="E41" s="246"/>
      <c r="H41" s="312"/>
      <c r="I41" s="312"/>
      <c r="J41" s="312"/>
      <c r="K41" s="312"/>
      <c r="L41" s="312"/>
      <c r="P41" s="246"/>
      <c r="Q41" s="246"/>
      <c r="R41" s="246"/>
      <c r="S41" s="246"/>
      <c r="T41" s="246"/>
      <c r="W41" s="246"/>
      <c r="X41" s="246"/>
      <c r="Y41" s="246"/>
      <c r="Z41" s="246"/>
      <c r="AA41" s="246"/>
    </row>
    <row r="42" spans="1:36" ht="14.1" customHeight="1">
      <c r="A42" s="246"/>
      <c r="B42" s="246"/>
      <c r="C42" s="246"/>
      <c r="D42" s="246"/>
      <c r="E42" s="246"/>
      <c r="H42" s="312"/>
      <c r="I42" s="312"/>
      <c r="J42" s="312"/>
      <c r="K42" s="312"/>
      <c r="L42" s="312"/>
      <c r="P42" s="246"/>
      <c r="Q42" s="246"/>
      <c r="R42" s="246"/>
      <c r="S42" s="246"/>
      <c r="T42" s="246"/>
      <c r="W42" s="246"/>
      <c r="X42" s="246"/>
      <c r="Y42" s="246"/>
      <c r="Z42" s="246"/>
      <c r="AA42" s="246"/>
    </row>
    <row r="43" spans="1:36" ht="14.1" customHeight="1">
      <c r="A43" s="246"/>
      <c r="B43" s="246"/>
      <c r="C43" s="246"/>
      <c r="D43" s="246"/>
      <c r="E43" s="246"/>
      <c r="H43" s="312"/>
      <c r="I43" s="312"/>
      <c r="J43" s="312"/>
      <c r="K43" s="312"/>
      <c r="L43" s="312"/>
      <c r="P43" s="246"/>
      <c r="Q43" s="246"/>
      <c r="R43" s="246"/>
      <c r="S43" s="246"/>
      <c r="T43" s="246"/>
      <c r="W43" s="246"/>
      <c r="X43" s="246"/>
      <c r="Y43" s="246"/>
      <c r="Z43" s="246"/>
      <c r="AA43" s="246"/>
    </row>
  </sheetData>
  <mergeCells count="13">
    <mergeCell ref="A7:AA7"/>
    <mergeCell ref="A1:E4"/>
    <mergeCell ref="F1:V4"/>
    <mergeCell ref="W1:AA4"/>
    <mergeCell ref="A5:W6"/>
    <mergeCell ref="X5:AA6"/>
    <mergeCell ref="A40:E43"/>
    <mergeCell ref="H40:L43"/>
    <mergeCell ref="P40:T43"/>
    <mergeCell ref="W40:AA43"/>
    <mergeCell ref="AE12:AE13"/>
    <mergeCell ref="F11:F12"/>
    <mergeCell ref="G11:S11"/>
  </mergeCells>
  <pageMargins left="0.19685039370078741" right="0.19685039370078741" top="0.19685039370078741" bottom="0.19685039370078741" header="0.39370078740157483" footer="0.19685039370078741"/>
  <pageSetup paperSize="9" scale="93" orientation="landscape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A8F-1BFC-49B1-B728-9C7377E4874D}">
  <dimension ref="A1:H14"/>
  <sheetViews>
    <sheetView workbookViewId="0">
      <selection activeCell="I29" sqref="I29"/>
    </sheetView>
  </sheetViews>
  <sheetFormatPr defaultRowHeight="14.25"/>
  <cols>
    <col min="2" max="2" width="8.625" customWidth="1"/>
  </cols>
  <sheetData>
    <row r="1" spans="1:8">
      <c r="A1" s="214" t="s">
        <v>3</v>
      </c>
      <c r="B1" s="150">
        <v>1750</v>
      </c>
      <c r="C1" s="150">
        <v>2000</v>
      </c>
      <c r="D1" s="150">
        <v>2250</v>
      </c>
      <c r="E1" s="150">
        <v>2500</v>
      </c>
      <c r="F1" s="150">
        <v>2750</v>
      </c>
      <c r="G1" s="224">
        <v>3000</v>
      </c>
      <c r="H1" s="224">
        <v>3250</v>
      </c>
    </row>
    <row r="2" spans="1:8">
      <c r="A2" s="224">
        <v>1000</v>
      </c>
      <c r="B2" s="152">
        <f>SUM('GUILLOTINE 20MM DOUBLE GLAZED'!C9)*1.3*4.2</f>
        <v>7644</v>
      </c>
      <c r="C2" s="152">
        <f>SUM('GUILLOTINE 20MM DOUBLE GLAZED'!D9)*1.3*4.2</f>
        <v>7987.9800000000005</v>
      </c>
      <c r="D2" s="152">
        <f>SUM('GUILLOTINE 20MM DOUBLE GLAZED'!E9)*1.3*4.2</f>
        <v>8351.0700000000015</v>
      </c>
      <c r="E2" s="152">
        <f>SUM('GUILLOTINE 20MM DOUBLE GLAZED'!F9)*1.3*4.2</f>
        <v>8714.1600000000017</v>
      </c>
      <c r="F2" s="152">
        <f>SUM('GUILLOTINE 20MM DOUBLE GLAZED'!G9)*1.3*4.2</f>
        <v>9058.1400000000012</v>
      </c>
      <c r="G2" s="152">
        <f>SUM('GUILLOTINE 20MM DOUBLE GLAZED'!H9)*1.3*4.2</f>
        <v>9421.2300000000014</v>
      </c>
      <c r="H2" s="152">
        <f>SUM('GUILLOTINE 20MM DOUBLE GLAZED'!I9)*1.3*4.2</f>
        <v>9784.32</v>
      </c>
    </row>
    <row r="3" spans="1:8">
      <c r="A3" s="224">
        <v>1250</v>
      </c>
      <c r="B3" s="152">
        <f>SUM('GUILLOTINE 20MM DOUBLE GLAZED'!C10)*1.3*4.2</f>
        <v>8217.3000000000011</v>
      </c>
      <c r="C3" s="152">
        <f>SUM('GUILLOTINE 20MM DOUBLE GLAZED'!D10)*1.3*4.2</f>
        <v>8618.61</v>
      </c>
      <c r="D3" s="152">
        <f>SUM('GUILLOTINE 20MM DOUBLE GLAZED'!E10)*1.3*4.2</f>
        <v>9019.92</v>
      </c>
      <c r="E3" s="152">
        <f>SUM('GUILLOTINE 20MM DOUBLE GLAZED'!F10)*1.3*4.2</f>
        <v>9421.2300000000014</v>
      </c>
      <c r="F3" s="152">
        <f>SUM('GUILLOTINE 20MM DOUBLE GLAZED'!G10)*1.3*4.2</f>
        <v>9822.5400000000009</v>
      </c>
      <c r="G3" s="152">
        <f>SUM('GUILLOTINE 20MM DOUBLE GLAZED'!H10)*1.3*4.2</f>
        <v>10223.85</v>
      </c>
      <c r="H3" s="152">
        <f>SUM('GUILLOTINE 20MM DOUBLE GLAZED'!I10)*1.3*4.2</f>
        <v>10625.160000000002</v>
      </c>
    </row>
    <row r="4" spans="1:8">
      <c r="A4" s="224">
        <v>1500</v>
      </c>
      <c r="B4" s="152">
        <f>SUM('GUILLOTINE 20MM DOUBLE GLAZED'!C11)*1.3*4.2</f>
        <v>8809.7100000000009</v>
      </c>
      <c r="C4" s="152">
        <f>SUM('GUILLOTINE 20MM DOUBLE GLAZED'!D11)*1.3*4.2</f>
        <v>9249.2400000000016</v>
      </c>
      <c r="D4" s="152">
        <f>SUM('GUILLOTINE 20MM DOUBLE GLAZED'!E11)*1.3*4.2</f>
        <v>9688.77</v>
      </c>
      <c r="E4" s="152">
        <f>SUM('GUILLOTINE 20MM DOUBLE GLAZED'!F11)*1.3*4.2</f>
        <v>10128.300000000001</v>
      </c>
      <c r="F4" s="152">
        <f>SUM('GUILLOTINE 20MM DOUBLE GLAZED'!G11)*1.3*4.2</f>
        <v>10586.940000000002</v>
      </c>
      <c r="G4" s="152">
        <f>SUM('GUILLOTINE 20MM DOUBLE GLAZED'!H11)*1.3*4.2</f>
        <v>11026.47</v>
      </c>
      <c r="H4" s="152">
        <f>SUM('GUILLOTINE 20MM DOUBLE GLAZED'!I11)*1.3*4.2</f>
        <v>11466</v>
      </c>
    </row>
    <row r="5" spans="1:8">
      <c r="A5" s="224">
        <v>1750</v>
      </c>
      <c r="B5" s="152">
        <f>SUM('GUILLOTINE 20MM DOUBLE GLAZED'!C12)*1.3*4.2</f>
        <v>9402.1200000000008</v>
      </c>
      <c r="C5" s="152">
        <f>SUM('GUILLOTINE 20MM DOUBLE GLAZED'!D12)*1.3*4.2</f>
        <v>9879.8700000000008</v>
      </c>
      <c r="D5" s="152">
        <f>SUM('GUILLOTINE 20MM DOUBLE GLAZED'!E12)*1.3*4.2</f>
        <v>10357.620000000001</v>
      </c>
      <c r="E5" s="152">
        <f>SUM('GUILLOTINE 20MM DOUBLE GLAZED'!F12)*1.3*4.2</f>
        <v>10854.480000000001</v>
      </c>
      <c r="F5" s="152">
        <f>SUM('GUILLOTINE 20MM DOUBLE GLAZED'!G12)*1.3*4.2</f>
        <v>11332.230000000001</v>
      </c>
      <c r="G5" s="152">
        <f>SUM('GUILLOTINE 20MM DOUBLE GLAZED'!H12)*1.3*4.2</f>
        <v>11829.090000000002</v>
      </c>
      <c r="H5" s="152">
        <f>SUM('GUILLOTINE 20MM DOUBLE GLAZED'!I12)*1.3*4.2</f>
        <v>12306.840000000002</v>
      </c>
    </row>
    <row r="6" spans="1:8">
      <c r="A6" s="224">
        <v>2000</v>
      </c>
      <c r="B6" s="152">
        <f>SUM('GUILLOTINE 20MM DOUBLE GLAZED'!C13)*1.3*4.2</f>
        <v>9975.42</v>
      </c>
      <c r="C6" s="152">
        <f>SUM('GUILLOTINE 20MM DOUBLE GLAZED'!D13)*1.3*4.2</f>
        <v>10510.5</v>
      </c>
      <c r="D6" s="152">
        <f>SUM('GUILLOTINE 20MM DOUBLE GLAZED'!E13)*1.3*4.2</f>
        <v>11045.580000000002</v>
      </c>
      <c r="E6" s="152">
        <f>SUM('GUILLOTINE 20MM DOUBLE GLAZED'!F13)*1.3*4.2</f>
        <v>11561.550000000001</v>
      </c>
      <c r="F6" s="152">
        <f>SUM('GUILLOTINE 20MM DOUBLE GLAZED'!G13)*1.3*4.2</f>
        <v>12096.630000000001</v>
      </c>
      <c r="G6" s="152">
        <f>SUM('GUILLOTINE 20MM DOUBLE GLAZED'!H13)*1.3*4.2</f>
        <v>13128.57</v>
      </c>
      <c r="H6" s="152">
        <f>SUM('GUILLOTINE 20MM DOUBLE GLAZED'!I13)*1.3*4.2</f>
        <v>13663.650000000001</v>
      </c>
    </row>
    <row r="7" spans="1:8">
      <c r="A7" s="224">
        <v>2250</v>
      </c>
      <c r="B7" s="152">
        <f>SUM('GUILLOTINE 20MM DOUBLE GLAZED'!C14)*1.3*4.2</f>
        <v>10567.83</v>
      </c>
      <c r="C7" s="152">
        <f>SUM('GUILLOTINE 20MM DOUBLE GLAZED'!D14)*1.3*4.2</f>
        <v>11141.130000000001</v>
      </c>
      <c r="D7" s="152">
        <f>SUM('GUILLOTINE 20MM DOUBLE GLAZED'!E14)*1.3*4.2</f>
        <v>11714.43</v>
      </c>
      <c r="E7" s="152">
        <f>SUM('GUILLOTINE 20MM DOUBLE GLAZED'!F14)*1.3*4.2</f>
        <v>12287.730000000001</v>
      </c>
      <c r="F7" s="152">
        <f>SUM('GUILLOTINE 20MM DOUBLE GLAZED'!G14)*1.3*4.2</f>
        <v>13357.890000000001</v>
      </c>
      <c r="G7" s="152">
        <f>SUM('GUILLOTINE 20MM DOUBLE GLAZED'!H14)*1.3*4.2</f>
        <v>13931.190000000002</v>
      </c>
      <c r="H7" s="152">
        <f>SUM('GUILLOTINE 20MM DOUBLE GLAZED'!I14)*1.3*4.2</f>
        <v>14504.490000000002</v>
      </c>
    </row>
    <row r="8" spans="1:8">
      <c r="A8" s="224">
        <v>2500</v>
      </c>
      <c r="B8" s="152">
        <f>SUM('GUILLOTINE 20MM DOUBLE GLAZED'!C15)*1.3*4.2</f>
        <v>11160.240000000002</v>
      </c>
      <c r="C8" s="152">
        <f>SUM('GUILLOTINE 20MM DOUBLE GLAZED'!D15)*1.3*4.2</f>
        <v>11771.760000000002</v>
      </c>
      <c r="D8" s="152">
        <f>SUM('GUILLOTINE 20MM DOUBLE GLAZED'!E15)*1.3*4.2</f>
        <v>12383.28</v>
      </c>
      <c r="E8" s="152">
        <f>SUM('GUILLOTINE 20MM DOUBLE GLAZED'!F15)*1.3*4.2</f>
        <v>13510.77</v>
      </c>
      <c r="F8" s="152">
        <f>SUM('GUILLOTINE 20MM DOUBLE GLAZED'!G15)*1.3*4.2</f>
        <v>14122.29</v>
      </c>
      <c r="G8" s="152">
        <f>SUM('GUILLOTINE 20MM DOUBLE GLAZED'!H15)*1.3*4.2</f>
        <v>14733.810000000001</v>
      </c>
      <c r="H8" s="152">
        <f>SUM('GUILLOTINE 20MM DOUBLE GLAZED'!I15)*1.3*4.2</f>
        <v>15345.330000000002</v>
      </c>
    </row>
    <row r="9" spans="1:8">
      <c r="A9" s="224">
        <v>2750</v>
      </c>
      <c r="B9" s="152">
        <f>SUM('GUILLOTINE 20MM DOUBLE GLAZED'!C16)*1.3*4.2</f>
        <v>11733.54</v>
      </c>
      <c r="C9" s="152">
        <f>SUM('GUILLOTINE 20MM DOUBLE GLAZED'!D16)*1.3*4.2</f>
        <v>12402.390000000001</v>
      </c>
      <c r="D9" s="152">
        <f>SUM('GUILLOTINE 20MM DOUBLE GLAZED'!E16)*1.3*4.2</f>
        <v>13568.1</v>
      </c>
      <c r="E9" s="152">
        <f>SUM('GUILLOTINE 20MM DOUBLE GLAZED'!F16)*1.3*4.2</f>
        <v>14217.840000000002</v>
      </c>
      <c r="F9" s="152">
        <f>SUM('GUILLOTINE 20MM DOUBLE GLAZED'!G16)*1.3*4.2</f>
        <v>14886.690000000002</v>
      </c>
      <c r="G9" s="152">
        <f>SUM('GUILLOTINE 20MM DOUBLE GLAZED'!H16)*1.3*4.2</f>
        <v>15536.43</v>
      </c>
      <c r="H9" s="152">
        <f>SUM('GUILLOTINE 20MM DOUBLE GLAZED'!I16)*1.3*4.2</f>
        <v>16205.28</v>
      </c>
    </row>
    <row r="10" spans="1:8">
      <c r="A10" s="224">
        <v>3000</v>
      </c>
      <c r="B10" s="152">
        <f>SUM('GUILLOTINE 20MM DOUBLE GLAZED'!C17)*1.3*4.2</f>
        <v>12325.95</v>
      </c>
      <c r="C10" s="152">
        <f>SUM('GUILLOTINE 20MM DOUBLE GLAZED'!D17)*1.3*4.2</f>
        <v>13529.880000000001</v>
      </c>
      <c r="D10" s="152">
        <f>SUM('GUILLOTINE 20MM DOUBLE GLAZED'!E17)*1.3*4.2</f>
        <v>14236.95</v>
      </c>
      <c r="E10" s="152">
        <f>SUM('GUILLOTINE 20MM DOUBLE GLAZED'!F17)*1.3*4.2</f>
        <v>14944.02</v>
      </c>
      <c r="F10" s="152">
        <f>SUM('GUILLOTINE 20MM DOUBLE GLAZED'!G17)*1.3*4.2</f>
        <v>15631.980000000001</v>
      </c>
      <c r="G10" s="152">
        <f>SUM('GUILLOTINE 20MM DOUBLE GLAZED'!H17)*1.3*4.2</f>
        <v>16396.38</v>
      </c>
      <c r="H10" s="152">
        <f>SUM('GUILLOTINE 20MM DOUBLE GLAZED'!I17)*1.3*4.2</f>
        <v>17103.45</v>
      </c>
    </row>
    <row r="11" spans="1:8">
      <c r="A11" s="224">
        <v>3250</v>
      </c>
      <c r="B11" s="152">
        <f>SUM('GUILLOTINE 20MM DOUBLE GLAZED'!C18)*1.3*4.2</f>
        <v>12918.36</v>
      </c>
      <c r="C11" s="152">
        <f>SUM('GUILLOTINE 20MM DOUBLE GLAZED'!D18)*1.3*4.2</f>
        <v>14160.510000000002</v>
      </c>
      <c r="D11" s="152">
        <f>SUM('GUILLOTINE 20MM DOUBLE GLAZED'!E18)*1.3*4.2</f>
        <v>14924.910000000002</v>
      </c>
      <c r="E11" s="152">
        <f>SUM('GUILLOTINE 20MM DOUBLE GLAZED'!F18)*1.3*4.2</f>
        <v>15651.090000000002</v>
      </c>
      <c r="F11" s="152">
        <f>SUM('GUILLOTINE 20MM DOUBLE GLAZED'!G18)*1.3*4.2</f>
        <v>16396.38</v>
      </c>
      <c r="G11" s="152">
        <f>SUM('GUILLOTINE 20MM DOUBLE GLAZED'!H18)*1.3*4.2</f>
        <v>17199</v>
      </c>
      <c r="H11" s="152">
        <f>SUM('GUILLOTINE 20MM DOUBLE GLAZED'!I18)*1.3*4.2</f>
        <v>17944.29</v>
      </c>
    </row>
    <row r="12" spans="1:8">
      <c r="A12" s="224">
        <v>3500</v>
      </c>
      <c r="B12" s="152">
        <f>SUM('GUILLOTINE 20MM DOUBLE GLAZED'!C19)*1.3*4.2</f>
        <v>14007.630000000001</v>
      </c>
      <c r="C12" s="152">
        <f>SUM('GUILLOTINE 20MM DOUBLE GLAZED'!D19)*1.3*4.2</f>
        <v>14791.140000000001</v>
      </c>
      <c r="D12" s="152">
        <f>SUM('GUILLOTINE 20MM DOUBLE GLAZED'!E19)*1.3*4.2</f>
        <v>15574.650000000001</v>
      </c>
      <c r="E12" s="152">
        <f>SUM('GUILLOTINE 20MM DOUBLE GLAZED'!F19)*1.3*4.2</f>
        <v>16377.27</v>
      </c>
      <c r="F12" s="152">
        <f>SUM('GUILLOTINE 20MM DOUBLE GLAZED'!G19)*1.3*4.2</f>
        <v>17218.11</v>
      </c>
      <c r="G12" s="152">
        <f>SUM('GUILLOTINE 20MM DOUBLE GLAZED'!H19)*1.3*4.2</f>
        <v>18001.620000000003</v>
      </c>
      <c r="H12" s="152">
        <f>SUM('GUILLOTINE 20MM DOUBLE GLAZED'!I19)*1.3*4.2</f>
        <v>0</v>
      </c>
    </row>
    <row r="13" spans="1:8">
      <c r="A13" s="224">
        <v>3750</v>
      </c>
      <c r="B13" s="152">
        <f>SUM('GUILLOTINE 20MM DOUBLE GLAZED'!C20)*1.3*4.2</f>
        <v>14600.04</v>
      </c>
      <c r="C13" s="152">
        <f>SUM('GUILLOTINE 20MM DOUBLE GLAZED'!D20)*1.3*4.2</f>
        <v>15421.77</v>
      </c>
      <c r="D13" s="152">
        <f>SUM('GUILLOTINE 20MM DOUBLE GLAZED'!E20)*1.3*4.2</f>
        <v>16262.61</v>
      </c>
      <c r="E13" s="152">
        <f>SUM('GUILLOTINE 20MM DOUBLE GLAZED'!F20)*1.3*4.2</f>
        <v>17141.670000000002</v>
      </c>
      <c r="F13" s="152">
        <f>SUM('GUILLOTINE 20MM DOUBLE GLAZED'!G20)*1.3*4.2</f>
        <v>17963.400000000001</v>
      </c>
      <c r="G13" s="152">
        <f>SUM('GUILLOTINE 20MM DOUBLE GLAZED'!H20)*1.3*4.2</f>
        <v>0</v>
      </c>
      <c r="H13" s="152">
        <f>SUM('GUILLOTINE 20MM DOUBLE GLAZED'!I20)*1.3*4.2</f>
        <v>0</v>
      </c>
    </row>
    <row r="14" spans="1:8">
      <c r="A14" s="224">
        <v>4000</v>
      </c>
      <c r="B14" s="152">
        <f>SUM('GUILLOTINE 20MM DOUBLE GLAZED'!C21)*1.3*4.2</f>
        <v>15173.340000000002</v>
      </c>
      <c r="C14" s="152">
        <f>SUM('GUILLOTINE 20MM DOUBLE GLAZED'!D21)*1.3*4.2</f>
        <v>16052.400000000001</v>
      </c>
      <c r="D14" s="152">
        <f>SUM('GUILLOTINE 20MM DOUBLE GLAZED'!E21)*1.3*4.2</f>
        <v>16988.79</v>
      </c>
      <c r="E14" s="152">
        <f>SUM('GUILLOTINE 20MM DOUBLE GLAZED'!F21)*1.3*4.2</f>
        <v>17848.740000000002</v>
      </c>
      <c r="F14" s="152">
        <f>SUM('GUILLOTINE 20MM DOUBLE GLAZED'!G21)*1.3*4.2</f>
        <v>0</v>
      </c>
      <c r="G14" s="152">
        <f>SUM('GUILLOTINE 20MM DOUBLE GLAZED'!H21)*1.3*4.2</f>
        <v>0</v>
      </c>
      <c r="H14" s="152">
        <f>SUM('GUILLOTINE 20MM DOUBLE GLAZED'!I21)*1.3*4.2</f>
        <v>0</v>
      </c>
    </row>
  </sheetData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C2A54-5AE1-48EA-ABE3-E4BDF4BA4C90}">
  <dimension ref="A1:J23"/>
  <sheetViews>
    <sheetView workbookViewId="0">
      <selection activeCell="H27" sqref="H27"/>
    </sheetView>
  </sheetViews>
  <sheetFormatPr defaultRowHeight="14.25"/>
  <cols>
    <col min="9" max="9" width="9.5" bestFit="1" customWidth="1"/>
    <col min="10" max="10" width="9.375" bestFit="1" customWidth="1"/>
  </cols>
  <sheetData>
    <row r="1" spans="1:10" ht="15">
      <c r="A1" s="214" t="s">
        <v>3</v>
      </c>
      <c r="B1" s="228">
        <v>200</v>
      </c>
      <c r="C1" s="228">
        <v>250</v>
      </c>
      <c r="D1" s="228">
        <v>300</v>
      </c>
      <c r="E1" s="228">
        <v>350</v>
      </c>
      <c r="F1" s="228">
        <v>400</v>
      </c>
      <c r="G1" s="228">
        <v>450</v>
      </c>
      <c r="H1" s="228">
        <v>500</v>
      </c>
      <c r="I1" s="228">
        <v>550</v>
      </c>
      <c r="J1" s="228">
        <v>600</v>
      </c>
    </row>
    <row r="2" spans="1:10" ht="15">
      <c r="A2" s="228">
        <v>320</v>
      </c>
      <c r="B2" s="151">
        <v>17141.670000000002</v>
      </c>
      <c r="C2" s="151">
        <v>20963.670000000002</v>
      </c>
      <c r="D2" s="151">
        <v>22492.47</v>
      </c>
      <c r="E2" s="151">
        <v>25186.980000000003</v>
      </c>
      <c r="F2" s="151">
        <v>28856.100000000002</v>
      </c>
      <c r="G2" s="151">
        <v>31588.830000000005</v>
      </c>
      <c r="H2" s="151">
        <v>34321.560000000005</v>
      </c>
      <c r="I2" s="151">
        <v>37054.290000000008</v>
      </c>
      <c r="J2" s="151">
        <v>39787.020000000004</v>
      </c>
    </row>
    <row r="3" spans="1:10" ht="15">
      <c r="A3" s="228">
        <v>400</v>
      </c>
      <c r="B3" s="151">
        <v>20657.91</v>
      </c>
      <c r="C3" s="151">
        <v>23983.05</v>
      </c>
      <c r="D3" s="151">
        <v>27289.08</v>
      </c>
      <c r="E3" s="151">
        <v>30614.22</v>
      </c>
      <c r="F3" s="151">
        <v>35066.85</v>
      </c>
      <c r="G3" s="151">
        <v>38430.210000000006</v>
      </c>
      <c r="H3" s="151">
        <v>41793.57</v>
      </c>
      <c r="I3" s="151">
        <v>45176.040000000008</v>
      </c>
      <c r="J3" s="151">
        <v>48539.4</v>
      </c>
    </row>
    <row r="4" spans="1:10" ht="15">
      <c r="A4" s="228">
        <v>480</v>
      </c>
      <c r="B4" s="151">
        <v>25282.530000000002</v>
      </c>
      <c r="C4" s="151">
        <v>29238.300000000003</v>
      </c>
      <c r="D4" s="151">
        <v>33174.959999999999</v>
      </c>
      <c r="E4" s="151">
        <v>37130.730000000003</v>
      </c>
      <c r="F4" s="151">
        <v>42366.87</v>
      </c>
      <c r="G4" s="151">
        <v>46360.860000000008</v>
      </c>
      <c r="H4" s="151">
        <v>50373.960000000006</v>
      </c>
      <c r="I4" s="151">
        <v>54367.950000000004</v>
      </c>
      <c r="J4" s="151">
        <v>58381.05</v>
      </c>
    </row>
    <row r="5" spans="1:10" ht="15">
      <c r="A5" s="228">
        <v>560</v>
      </c>
      <c r="B5" s="151">
        <v>28817.880000000005</v>
      </c>
      <c r="C5" s="151">
        <v>33404.280000000006</v>
      </c>
      <c r="D5" s="151">
        <v>37990.68</v>
      </c>
      <c r="E5" s="151">
        <v>42577.08</v>
      </c>
      <c r="F5" s="151">
        <v>48577.62</v>
      </c>
      <c r="G5" s="151">
        <v>53221.350000000006</v>
      </c>
      <c r="H5" s="151">
        <v>57845.97</v>
      </c>
      <c r="I5" s="151">
        <v>62489.700000000004</v>
      </c>
      <c r="J5" s="151">
        <v>67133.430000000008</v>
      </c>
    </row>
    <row r="6" spans="1:10" ht="15">
      <c r="A6" s="228">
        <v>640</v>
      </c>
      <c r="B6" s="151">
        <v>32334.120000000003</v>
      </c>
      <c r="C6" s="151">
        <v>37551.15</v>
      </c>
      <c r="D6" s="151">
        <v>42787.290000000008</v>
      </c>
      <c r="E6" s="151">
        <v>48004.320000000007</v>
      </c>
      <c r="F6" s="151">
        <v>54788.37</v>
      </c>
      <c r="G6" s="151">
        <v>60062.73</v>
      </c>
      <c r="H6" s="151">
        <v>65337.090000000004</v>
      </c>
      <c r="I6" s="151">
        <v>70611.45</v>
      </c>
      <c r="J6" s="151">
        <v>75885.81</v>
      </c>
    </row>
    <row r="7" spans="1:10" ht="15">
      <c r="A7" s="228">
        <v>720</v>
      </c>
      <c r="B7" s="151">
        <v>35869.47</v>
      </c>
      <c r="C7" s="151">
        <v>41717.129999999997</v>
      </c>
      <c r="D7" s="151">
        <v>47583.9</v>
      </c>
      <c r="E7" s="151">
        <v>53431.560000000005</v>
      </c>
      <c r="F7" s="151">
        <v>60999.12</v>
      </c>
      <c r="G7" s="151">
        <v>66904.11</v>
      </c>
      <c r="H7" s="151">
        <v>72809.100000000006</v>
      </c>
      <c r="I7" s="151">
        <v>78733.2</v>
      </c>
      <c r="J7" s="151">
        <v>84638.19</v>
      </c>
    </row>
    <row r="8" spans="1:10" ht="15">
      <c r="A8" s="228">
        <v>800</v>
      </c>
      <c r="B8" s="151">
        <v>40474.980000000003</v>
      </c>
      <c r="C8" s="151">
        <v>46972.38</v>
      </c>
      <c r="D8" s="151">
        <v>53469.78</v>
      </c>
      <c r="E8" s="151">
        <v>59967.18</v>
      </c>
      <c r="F8" s="151">
        <v>68299.14</v>
      </c>
      <c r="G8" s="151">
        <v>74853.87000000001</v>
      </c>
      <c r="H8" s="151">
        <v>81389.490000000005</v>
      </c>
      <c r="I8" s="151">
        <v>87925.11</v>
      </c>
      <c r="J8" s="151">
        <v>94479.840000000011</v>
      </c>
    </row>
    <row r="9" spans="1:10" ht="15">
      <c r="A9" s="228">
        <v>880</v>
      </c>
      <c r="B9" s="151">
        <v>44010.33</v>
      </c>
      <c r="C9" s="151">
        <v>51138.360000000008</v>
      </c>
      <c r="D9" s="151">
        <v>58266.390000000007</v>
      </c>
      <c r="E9" s="151">
        <v>65394.420000000006</v>
      </c>
      <c r="F9" s="151">
        <v>74509.89</v>
      </c>
      <c r="G9" s="151">
        <v>81695.25</v>
      </c>
      <c r="H9" s="151">
        <v>88861.5</v>
      </c>
      <c r="I9" s="151">
        <v>96046.86</v>
      </c>
      <c r="J9" s="151">
        <v>103232.22000000002</v>
      </c>
    </row>
    <row r="10" spans="1:10" ht="15">
      <c r="A10" s="228">
        <v>960</v>
      </c>
      <c r="B10" s="151">
        <v>47029.710000000006</v>
      </c>
      <c r="C10" s="151">
        <v>54654.600000000006</v>
      </c>
      <c r="D10" s="151">
        <v>62298.600000000006</v>
      </c>
      <c r="E10" s="151">
        <v>69923.490000000005</v>
      </c>
      <c r="F10" s="151">
        <v>79707.81</v>
      </c>
      <c r="G10" s="151">
        <v>87390.030000000013</v>
      </c>
      <c r="H10" s="151">
        <v>95072.25</v>
      </c>
      <c r="I10" s="151">
        <v>102754.47000000002</v>
      </c>
      <c r="J10" s="151">
        <v>111984.6</v>
      </c>
    </row>
    <row r="11" spans="1:10">
      <c r="A11" s="238"/>
      <c r="B11" s="238"/>
      <c r="C11" s="238"/>
      <c r="D11" s="238"/>
      <c r="E11" s="238"/>
      <c r="F11" s="238"/>
      <c r="G11" s="238"/>
      <c r="H11" s="238"/>
      <c r="I11" s="238"/>
      <c r="J11" s="238"/>
    </row>
    <row r="14" spans="1:10" ht="15">
      <c r="A14" s="238"/>
      <c r="B14" s="239"/>
      <c r="C14" s="239"/>
      <c r="D14" s="239"/>
      <c r="E14" s="239"/>
      <c r="F14" s="239"/>
      <c r="G14" s="240"/>
      <c r="H14" s="240"/>
      <c r="I14" s="240"/>
      <c r="J14" s="240"/>
    </row>
    <row r="15" spans="1:10" ht="15">
      <c r="A15" s="240"/>
      <c r="B15" s="241"/>
      <c r="C15" s="241"/>
      <c r="D15" s="241"/>
      <c r="E15" s="241"/>
      <c r="F15" s="241"/>
      <c r="G15" s="241"/>
      <c r="H15" s="241"/>
      <c r="I15" s="241"/>
      <c r="J15" s="241"/>
    </row>
    <row r="16" spans="1:10" ht="15">
      <c r="A16" s="240"/>
      <c r="B16" s="241"/>
      <c r="C16" s="241"/>
      <c r="D16" s="241"/>
      <c r="E16" s="241"/>
      <c r="F16" s="241"/>
      <c r="G16" s="241"/>
      <c r="H16" s="241"/>
      <c r="I16" s="241"/>
      <c r="J16" s="241"/>
    </row>
    <row r="17" spans="1:10" ht="15">
      <c r="A17" s="240"/>
      <c r="B17" s="241"/>
      <c r="C17" s="241"/>
      <c r="D17" s="241"/>
      <c r="E17" s="241"/>
      <c r="F17" s="241"/>
      <c r="G17" s="241"/>
      <c r="H17" s="241"/>
      <c r="I17" s="241"/>
      <c r="J17" s="241"/>
    </row>
    <row r="18" spans="1:10" ht="15">
      <c r="A18" s="240"/>
      <c r="B18" s="241"/>
      <c r="C18" s="241"/>
      <c r="D18" s="241"/>
      <c r="E18" s="241"/>
      <c r="F18" s="241"/>
      <c r="G18" s="241"/>
      <c r="H18" s="241"/>
      <c r="I18" s="241"/>
      <c r="J18" s="241"/>
    </row>
    <row r="19" spans="1:10" ht="15">
      <c r="A19" s="240"/>
      <c r="B19" s="241"/>
      <c r="C19" s="241"/>
      <c r="D19" s="241"/>
      <c r="E19" s="241"/>
      <c r="F19" s="241"/>
      <c r="G19" s="241"/>
      <c r="H19" s="241"/>
      <c r="I19" s="241"/>
      <c r="J19" s="241"/>
    </row>
    <row r="20" spans="1:10" ht="15">
      <c r="A20" s="240"/>
      <c r="B20" s="241"/>
      <c r="C20" s="241"/>
      <c r="D20" s="241"/>
      <c r="E20" s="241"/>
      <c r="F20" s="241"/>
      <c r="G20" s="241"/>
      <c r="H20" s="241"/>
      <c r="I20" s="241"/>
      <c r="J20" s="241"/>
    </row>
    <row r="21" spans="1:10" ht="15">
      <c r="A21" s="240"/>
      <c r="B21" s="241"/>
      <c r="C21" s="241"/>
      <c r="D21" s="241"/>
      <c r="E21" s="241"/>
      <c r="F21" s="241"/>
      <c r="G21" s="241"/>
      <c r="H21" s="241"/>
      <c r="I21" s="241"/>
      <c r="J21" s="241"/>
    </row>
    <row r="22" spans="1:10" ht="15">
      <c r="A22" s="240"/>
      <c r="B22" s="241"/>
      <c r="C22" s="241"/>
      <c r="D22" s="241"/>
      <c r="E22" s="241"/>
      <c r="F22" s="241"/>
      <c r="G22" s="241"/>
      <c r="H22" s="241"/>
      <c r="I22" s="241"/>
      <c r="J22" s="241"/>
    </row>
    <row r="23" spans="1:10" ht="15">
      <c r="A23" s="240"/>
      <c r="B23" s="241"/>
      <c r="C23" s="241"/>
      <c r="D23" s="241"/>
      <c r="E23" s="241"/>
      <c r="F23" s="241"/>
      <c r="G23" s="241"/>
      <c r="H23" s="241"/>
      <c r="I23" s="241"/>
      <c r="J23" s="2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AF20-A7DB-4D1A-9EAC-E5381F26D9F4}">
  <dimension ref="A1:J22"/>
  <sheetViews>
    <sheetView workbookViewId="0">
      <selection activeCell="K32" sqref="K32"/>
    </sheetView>
  </sheetViews>
  <sheetFormatPr defaultRowHeight="14.25"/>
  <cols>
    <col min="6" max="10" width="9.5" bestFit="1" customWidth="1"/>
  </cols>
  <sheetData>
    <row r="1" spans="1:10" ht="15">
      <c r="A1" s="214" t="s">
        <v>3</v>
      </c>
      <c r="B1" s="228">
        <v>200</v>
      </c>
      <c r="C1" s="228">
        <v>250</v>
      </c>
      <c r="D1" s="228">
        <v>300</v>
      </c>
      <c r="E1" s="228">
        <v>350</v>
      </c>
      <c r="F1" s="228">
        <v>400</v>
      </c>
      <c r="G1" s="228">
        <v>450</v>
      </c>
      <c r="H1" s="228">
        <v>500</v>
      </c>
      <c r="I1" s="228">
        <v>550</v>
      </c>
    </row>
    <row r="2" spans="1:10" ht="15">
      <c r="A2" s="228">
        <v>320</v>
      </c>
      <c r="B2" s="151">
        <v>20734.350000000002</v>
      </c>
      <c r="C2" s="151">
        <v>24327.030000000002</v>
      </c>
      <c r="D2" s="151">
        <v>27900.600000000002</v>
      </c>
      <c r="E2" s="151">
        <v>31493.280000000002</v>
      </c>
      <c r="F2" s="151">
        <v>36060.57</v>
      </c>
      <c r="G2" s="151">
        <v>39691.47</v>
      </c>
      <c r="H2" s="151">
        <v>43322.37</v>
      </c>
      <c r="I2" s="151">
        <v>46972.38</v>
      </c>
    </row>
    <row r="3" spans="1:10" ht="15">
      <c r="A3" s="228">
        <v>400</v>
      </c>
      <c r="B3" s="151">
        <v>25167.870000000003</v>
      </c>
      <c r="C3" s="151">
        <v>29620.5</v>
      </c>
      <c r="D3" s="151">
        <v>34054.020000000004</v>
      </c>
      <c r="E3" s="151">
        <v>38506.65</v>
      </c>
      <c r="F3" s="151">
        <v>44067.66</v>
      </c>
      <c r="G3" s="151">
        <v>48577.62</v>
      </c>
      <c r="H3" s="151">
        <v>53068.47</v>
      </c>
      <c r="I3" s="151">
        <v>57559.320000000007</v>
      </c>
    </row>
    <row r="4" spans="1:10" ht="15">
      <c r="A4" s="228">
        <v>480</v>
      </c>
      <c r="B4" s="151">
        <v>30690.660000000003</v>
      </c>
      <c r="C4" s="151">
        <v>35984.129999999997</v>
      </c>
      <c r="D4" s="151">
        <v>41296.710000000006</v>
      </c>
      <c r="E4" s="151">
        <v>46590.18</v>
      </c>
      <c r="F4" s="151">
        <v>53183.13</v>
      </c>
      <c r="G4" s="151">
        <v>58533.93</v>
      </c>
      <c r="H4" s="151">
        <v>63884.73</v>
      </c>
      <c r="I4" s="151">
        <v>69235.530000000013</v>
      </c>
    </row>
    <row r="5" spans="1:10" ht="15">
      <c r="A5" s="228">
        <v>560</v>
      </c>
      <c r="B5" s="151">
        <v>35124.18</v>
      </c>
      <c r="C5" s="151">
        <v>41277.599999999999</v>
      </c>
      <c r="D5" s="151">
        <v>47450.13</v>
      </c>
      <c r="E5" s="151">
        <v>53603.55</v>
      </c>
      <c r="F5" s="151">
        <v>61190.22</v>
      </c>
      <c r="G5" s="151">
        <v>67400.97</v>
      </c>
      <c r="H5" s="151">
        <v>73630.830000000016</v>
      </c>
      <c r="I5" s="151">
        <v>79841.580000000016</v>
      </c>
    </row>
    <row r="6" spans="1:10" ht="15">
      <c r="A6" s="228">
        <v>640</v>
      </c>
      <c r="B6" s="151">
        <v>39538.590000000004</v>
      </c>
      <c r="C6" s="151">
        <v>46571.070000000007</v>
      </c>
      <c r="D6" s="151">
        <v>53603.55</v>
      </c>
      <c r="E6" s="151">
        <v>60616.920000000006</v>
      </c>
      <c r="F6" s="151">
        <v>69216.420000000013</v>
      </c>
      <c r="G6" s="151">
        <v>76287.12000000001</v>
      </c>
      <c r="H6" s="151">
        <v>83357.820000000007</v>
      </c>
      <c r="I6" s="151">
        <v>90428.520000000019</v>
      </c>
    </row>
    <row r="7" spans="1:10" ht="15">
      <c r="A7" s="228">
        <v>720</v>
      </c>
      <c r="B7" s="151">
        <v>43972.110000000008</v>
      </c>
      <c r="C7" s="151">
        <v>51864.540000000008</v>
      </c>
      <c r="D7" s="151">
        <v>59737.860000000008</v>
      </c>
      <c r="E7" s="151">
        <v>67630.290000000008</v>
      </c>
      <c r="F7" s="151">
        <v>77223.509999999995</v>
      </c>
      <c r="G7" s="151">
        <v>85154.16</v>
      </c>
      <c r="H7" s="151">
        <v>93103.920000000013</v>
      </c>
      <c r="I7" s="151">
        <v>101034.57</v>
      </c>
    </row>
    <row r="8" spans="1:10" ht="15">
      <c r="A8" s="228">
        <v>800</v>
      </c>
      <c r="B8" s="151">
        <v>49494.9</v>
      </c>
      <c r="C8" s="151">
        <v>58247.28</v>
      </c>
      <c r="D8" s="151">
        <v>66980.55</v>
      </c>
      <c r="E8" s="151">
        <v>75732.930000000008</v>
      </c>
      <c r="F8" s="151">
        <v>86319.87000000001</v>
      </c>
      <c r="G8" s="151">
        <v>95129.580000000016</v>
      </c>
      <c r="H8" s="151">
        <v>103920.18000000001</v>
      </c>
      <c r="I8" s="151">
        <v>112710.78000000001</v>
      </c>
    </row>
    <row r="9" spans="1:10" ht="15">
      <c r="A9" s="228">
        <v>880</v>
      </c>
      <c r="B9" s="151">
        <v>53928.420000000006</v>
      </c>
      <c r="C9" s="151">
        <v>63521.640000000007</v>
      </c>
      <c r="D9" s="151">
        <v>73133.970000000016</v>
      </c>
      <c r="E9" s="151">
        <v>82746.3</v>
      </c>
      <c r="F9" s="151">
        <v>94346.07</v>
      </c>
      <c r="G9" s="151">
        <v>103996.62000000001</v>
      </c>
      <c r="H9" s="151">
        <v>113647.17000000001</v>
      </c>
      <c r="I9" s="151">
        <v>123316.83000000002</v>
      </c>
    </row>
    <row r="10" spans="1:10" ht="15">
      <c r="A10" s="228">
        <v>960</v>
      </c>
      <c r="B10" s="151">
        <v>58361.94</v>
      </c>
      <c r="C10" s="151">
        <v>68815.11</v>
      </c>
      <c r="D10" s="151">
        <v>79287.39</v>
      </c>
      <c r="E10" s="151">
        <v>89740.56</v>
      </c>
      <c r="F10" s="151">
        <v>102353.16</v>
      </c>
      <c r="G10" s="151">
        <v>112863.66</v>
      </c>
      <c r="H10" s="151">
        <v>123393.27000000002</v>
      </c>
      <c r="I10" s="151">
        <v>133903.77000000002</v>
      </c>
    </row>
    <row r="14" spans="1:10" ht="15">
      <c r="A14" s="238"/>
      <c r="B14" s="239"/>
      <c r="C14" s="239"/>
      <c r="D14" s="239"/>
      <c r="E14" s="239"/>
      <c r="F14" s="239"/>
      <c r="G14" s="240"/>
      <c r="H14" s="240"/>
      <c r="I14" s="240"/>
      <c r="J14" s="240"/>
    </row>
    <row r="15" spans="1:10" ht="15">
      <c r="A15" s="240"/>
      <c r="B15" s="241"/>
      <c r="C15" s="241"/>
      <c r="D15" s="241"/>
      <c r="E15" s="241"/>
      <c r="F15" s="241"/>
      <c r="G15" s="241"/>
      <c r="H15" s="241"/>
      <c r="I15" s="241"/>
      <c r="J15" s="241"/>
    </row>
    <row r="16" spans="1:10" ht="15">
      <c r="A16" s="240"/>
      <c r="B16" s="241"/>
      <c r="C16" s="241"/>
      <c r="D16" s="241"/>
      <c r="E16" s="241"/>
      <c r="F16" s="241"/>
      <c r="G16" s="241"/>
      <c r="H16" s="241"/>
      <c r="I16" s="241"/>
      <c r="J16" s="241"/>
    </row>
    <row r="17" spans="1:10" ht="15">
      <c r="A17" s="240"/>
      <c r="B17" s="241"/>
      <c r="C17" s="241"/>
      <c r="D17" s="241"/>
      <c r="E17" s="241"/>
      <c r="F17" s="241"/>
      <c r="G17" s="241"/>
      <c r="H17" s="241"/>
      <c r="I17" s="241"/>
      <c r="J17" s="241"/>
    </row>
    <row r="18" spans="1:10" ht="15">
      <c r="A18" s="240"/>
      <c r="B18" s="241"/>
      <c r="C18" s="241"/>
      <c r="D18" s="241"/>
      <c r="E18" s="241"/>
      <c r="F18" s="241"/>
      <c r="G18" s="241"/>
      <c r="H18" s="241"/>
      <c r="I18" s="241"/>
      <c r="J18" s="241"/>
    </row>
    <row r="19" spans="1:10" ht="15">
      <c r="A19" s="240"/>
      <c r="B19" s="241"/>
      <c r="C19" s="241"/>
      <c r="D19" s="241"/>
      <c r="E19" s="241"/>
      <c r="F19" s="241"/>
      <c r="G19" s="241"/>
      <c r="H19" s="241"/>
      <c r="I19" s="241"/>
      <c r="J19" s="241"/>
    </row>
    <row r="20" spans="1:10" ht="15">
      <c r="A20" s="240"/>
      <c r="B20" s="241"/>
      <c r="C20" s="241"/>
      <c r="D20" s="241"/>
      <c r="E20" s="241"/>
      <c r="F20" s="241"/>
      <c r="G20" s="241"/>
      <c r="H20" s="241"/>
      <c r="I20" s="241"/>
      <c r="J20" s="241"/>
    </row>
    <row r="21" spans="1:10" ht="15">
      <c r="A21" s="240"/>
      <c r="B21" s="241"/>
      <c r="C21" s="241"/>
      <c r="D21" s="241"/>
      <c r="E21" s="241"/>
      <c r="F21" s="241"/>
      <c r="G21" s="241"/>
      <c r="H21" s="241"/>
      <c r="I21" s="241"/>
      <c r="J21" s="241"/>
    </row>
    <row r="22" spans="1:10" ht="15">
      <c r="A22" s="240"/>
      <c r="B22" s="241"/>
      <c r="C22" s="241"/>
      <c r="D22" s="241"/>
      <c r="E22" s="241"/>
      <c r="F22" s="241"/>
      <c r="G22" s="241"/>
      <c r="H22" s="241"/>
      <c r="I22" s="241"/>
      <c r="J22" s="2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25F0-B0D4-4F37-B3BB-5CB7FA9136EB}">
  <dimension ref="A1:O19"/>
  <sheetViews>
    <sheetView workbookViewId="0"/>
  </sheetViews>
  <sheetFormatPr defaultRowHeight="14.25"/>
  <sheetData>
    <row r="1" spans="1:15">
      <c r="A1" s="245" t="s">
        <v>3</v>
      </c>
      <c r="B1" s="243">
        <v>150</v>
      </c>
      <c r="C1" s="244">
        <v>200</v>
      </c>
      <c r="D1" s="244">
        <v>250</v>
      </c>
      <c r="E1" s="244">
        <v>300</v>
      </c>
      <c r="F1" s="244">
        <v>350</v>
      </c>
      <c r="G1" s="244">
        <v>400</v>
      </c>
      <c r="H1" s="244">
        <v>450</v>
      </c>
      <c r="I1" s="244">
        <v>500</v>
      </c>
      <c r="J1" s="244">
        <v>550</v>
      </c>
      <c r="K1" s="244">
        <v>600</v>
      </c>
      <c r="L1" s="244">
        <v>650</v>
      </c>
      <c r="M1" s="244">
        <v>700</v>
      </c>
      <c r="N1" s="244">
        <v>750</v>
      </c>
      <c r="O1" s="244">
        <v>800</v>
      </c>
    </row>
    <row r="2" spans="1:15">
      <c r="A2" s="244">
        <v>200</v>
      </c>
      <c r="B2" s="242">
        <v>25034.100000000002</v>
      </c>
      <c r="C2" s="242">
        <v>27097.980000000003</v>
      </c>
      <c r="D2" s="242">
        <v>29868.930000000004</v>
      </c>
      <c r="E2" s="242">
        <v>32334.120000000003</v>
      </c>
      <c r="F2" s="242">
        <v>35105.07</v>
      </c>
      <c r="G2" s="242">
        <v>37876.020000000004</v>
      </c>
      <c r="H2" s="242">
        <v>40341.21</v>
      </c>
      <c r="I2" s="242">
        <v>43112.160000000011</v>
      </c>
      <c r="J2" s="242">
        <v>46322.640000000007</v>
      </c>
      <c r="K2" s="242">
        <v>51654.33</v>
      </c>
      <c r="L2" s="242">
        <v>54731.040000000008</v>
      </c>
      <c r="M2" s="242">
        <v>57922.410000000011</v>
      </c>
      <c r="N2" s="242">
        <v>60655.140000000007</v>
      </c>
      <c r="O2" s="242">
        <v>63712.740000000005</v>
      </c>
    </row>
    <row r="3" spans="1:15">
      <c r="A3" s="206">
        <v>250</v>
      </c>
      <c r="B3" s="242">
        <v>27212.639999999999</v>
      </c>
      <c r="C3" s="242">
        <v>29429.4</v>
      </c>
      <c r="D3" s="242">
        <v>31646.160000000003</v>
      </c>
      <c r="E3" s="242">
        <v>34206.9</v>
      </c>
      <c r="F3" s="242">
        <v>37130.730000000003</v>
      </c>
      <c r="G3" s="242">
        <v>40054.560000000005</v>
      </c>
      <c r="H3" s="242">
        <v>42615.3</v>
      </c>
      <c r="I3" s="242">
        <v>45539.13</v>
      </c>
      <c r="J3" s="242">
        <v>49017.15</v>
      </c>
      <c r="K3" s="242">
        <v>54444.390000000007</v>
      </c>
      <c r="L3" s="242">
        <v>57635.760000000009</v>
      </c>
      <c r="M3" s="242">
        <v>60884.460000000006</v>
      </c>
      <c r="N3" s="242">
        <v>63712.740000000005</v>
      </c>
      <c r="O3" s="242">
        <v>66923.22</v>
      </c>
    </row>
    <row r="4" spans="1:15">
      <c r="A4" s="206">
        <v>300</v>
      </c>
      <c r="B4" s="242">
        <v>29333.850000000002</v>
      </c>
      <c r="C4" s="242">
        <v>31741.710000000003</v>
      </c>
      <c r="D4" s="242">
        <v>34149.57</v>
      </c>
      <c r="E4" s="242">
        <v>36041.46</v>
      </c>
      <c r="F4" s="242">
        <v>39156.390000000007</v>
      </c>
      <c r="G4" s="242">
        <v>42252.21</v>
      </c>
      <c r="H4" s="242">
        <v>44851.170000000006</v>
      </c>
      <c r="I4" s="242">
        <v>48099.87</v>
      </c>
      <c r="J4" s="242">
        <v>51597</v>
      </c>
      <c r="K4" s="242">
        <v>57081.570000000007</v>
      </c>
      <c r="L4" s="242">
        <v>60464.040000000008</v>
      </c>
      <c r="M4" s="242">
        <v>63865.62</v>
      </c>
      <c r="N4" s="242">
        <v>66751.23</v>
      </c>
      <c r="O4" s="242">
        <v>70152.810000000012</v>
      </c>
    </row>
    <row r="5" spans="1:15">
      <c r="A5" s="206">
        <v>350</v>
      </c>
      <c r="B5" s="242">
        <v>31512.39</v>
      </c>
      <c r="C5" s="242">
        <v>34054.020000000004</v>
      </c>
      <c r="D5" s="242">
        <v>36614.76</v>
      </c>
      <c r="E5" s="242">
        <v>38621.310000000005</v>
      </c>
      <c r="F5" s="242">
        <v>41162.94</v>
      </c>
      <c r="G5" s="242">
        <v>44545.410000000011</v>
      </c>
      <c r="H5" s="242">
        <v>47278.140000000007</v>
      </c>
      <c r="I5" s="242">
        <v>50526.840000000004</v>
      </c>
      <c r="J5" s="242">
        <v>54157.740000000005</v>
      </c>
      <c r="K5" s="242">
        <v>59756.97</v>
      </c>
      <c r="L5" s="242">
        <v>63292.320000000007</v>
      </c>
      <c r="M5" s="242">
        <v>66808.560000000012</v>
      </c>
      <c r="N5" s="242">
        <v>69942.600000000006</v>
      </c>
      <c r="O5" s="242">
        <v>73477.95</v>
      </c>
    </row>
    <row r="6" spans="1:15">
      <c r="A6" s="206">
        <v>400</v>
      </c>
      <c r="B6" s="242">
        <v>33690.930000000008</v>
      </c>
      <c r="C6" s="242">
        <v>36385.440000000002</v>
      </c>
      <c r="D6" s="242">
        <v>39079.950000000004</v>
      </c>
      <c r="E6" s="242">
        <v>41201.160000000003</v>
      </c>
      <c r="F6" s="242">
        <v>44029.440000000002</v>
      </c>
      <c r="G6" s="242">
        <v>46723.950000000004</v>
      </c>
      <c r="H6" s="242">
        <v>49514.010000000009</v>
      </c>
      <c r="I6" s="242">
        <v>52915.590000000004</v>
      </c>
      <c r="J6" s="242">
        <v>56737.590000000004</v>
      </c>
      <c r="K6" s="242">
        <v>62413.260000000009</v>
      </c>
      <c r="L6" s="242">
        <v>66235.260000000009</v>
      </c>
      <c r="M6" s="242">
        <v>69923.490000000005</v>
      </c>
      <c r="N6" s="242">
        <v>73000.2</v>
      </c>
      <c r="O6" s="242">
        <v>76707.540000000008</v>
      </c>
    </row>
    <row r="7" spans="1:15">
      <c r="A7" s="206">
        <v>450</v>
      </c>
      <c r="B7" s="242">
        <v>37493.82</v>
      </c>
      <c r="C7" s="242">
        <v>40646.97</v>
      </c>
      <c r="D7" s="242">
        <v>43819.23</v>
      </c>
      <c r="E7" s="242">
        <v>46265.310000000005</v>
      </c>
      <c r="F7" s="242">
        <v>49590.450000000004</v>
      </c>
      <c r="G7" s="242">
        <v>52743.6</v>
      </c>
      <c r="H7" s="242">
        <v>55208.790000000008</v>
      </c>
      <c r="I7" s="242">
        <v>59069.010000000009</v>
      </c>
      <c r="J7" s="242">
        <v>63540.75</v>
      </c>
      <c r="K7" s="242">
        <v>71146.530000000013</v>
      </c>
      <c r="L7" s="242">
        <v>75465.39</v>
      </c>
      <c r="M7" s="242">
        <v>79765.14</v>
      </c>
      <c r="N7" s="242">
        <v>83376.930000000008</v>
      </c>
      <c r="O7" s="242">
        <v>87657.570000000022</v>
      </c>
    </row>
    <row r="8" spans="1:15">
      <c r="A8" s="206">
        <v>500</v>
      </c>
      <c r="B8" s="242">
        <v>39672.36</v>
      </c>
      <c r="C8" s="242">
        <v>42959.28</v>
      </c>
      <c r="D8" s="242">
        <v>46303.53</v>
      </c>
      <c r="E8" s="242">
        <v>48978.93</v>
      </c>
      <c r="F8" s="242">
        <v>52304.070000000007</v>
      </c>
      <c r="G8" s="242">
        <v>55610.1</v>
      </c>
      <c r="H8" s="242">
        <v>58151.73</v>
      </c>
      <c r="I8" s="242">
        <v>61495.98</v>
      </c>
      <c r="J8" s="242">
        <v>66254.37000000001</v>
      </c>
      <c r="K8" s="242">
        <v>73802.820000000007</v>
      </c>
      <c r="L8" s="242">
        <v>78255.45</v>
      </c>
      <c r="M8" s="242">
        <v>82727.19</v>
      </c>
      <c r="N8" s="242">
        <v>103614.42000000001</v>
      </c>
      <c r="O8" s="242">
        <v>91231.140000000014</v>
      </c>
    </row>
    <row r="9" spans="1:15">
      <c r="A9" s="206">
        <v>550</v>
      </c>
      <c r="B9" s="242">
        <v>41850.9</v>
      </c>
      <c r="C9" s="242">
        <v>45328.920000000006</v>
      </c>
      <c r="D9" s="242">
        <v>48921.599999999999</v>
      </c>
      <c r="E9" s="242">
        <v>51558.78</v>
      </c>
      <c r="F9" s="242">
        <v>55036.800000000003</v>
      </c>
      <c r="G9" s="242">
        <v>58514.820000000007</v>
      </c>
      <c r="H9" s="242">
        <v>61132.890000000007</v>
      </c>
      <c r="I9" s="242">
        <v>64763.790000000008</v>
      </c>
      <c r="J9" s="242">
        <v>68834.22</v>
      </c>
      <c r="K9" s="242">
        <v>76478.22</v>
      </c>
      <c r="L9" s="242">
        <v>81083.73000000001</v>
      </c>
      <c r="M9" s="242">
        <v>86090.55</v>
      </c>
      <c r="N9" s="242">
        <v>89836.11</v>
      </c>
      <c r="O9" s="242">
        <v>94460.73000000001</v>
      </c>
    </row>
    <row r="10" spans="1:15">
      <c r="A10" s="206">
        <v>600</v>
      </c>
      <c r="B10" s="242">
        <v>43972.110000000008</v>
      </c>
      <c r="C10" s="242">
        <v>47641.23</v>
      </c>
      <c r="D10" s="242">
        <v>51405.9</v>
      </c>
      <c r="E10" s="242">
        <v>54100.410000000011</v>
      </c>
      <c r="F10" s="242">
        <v>57750.420000000006</v>
      </c>
      <c r="G10" s="242">
        <v>61381.320000000007</v>
      </c>
      <c r="H10" s="242">
        <v>64228.710000000006</v>
      </c>
      <c r="I10" s="242">
        <v>67859.610000000015</v>
      </c>
      <c r="J10" s="242">
        <v>72102.030000000013</v>
      </c>
      <c r="K10" s="242">
        <v>79115.400000000009</v>
      </c>
      <c r="L10" s="242">
        <v>84255.99</v>
      </c>
      <c r="M10" s="242">
        <v>89052.6</v>
      </c>
      <c r="N10" s="242">
        <v>92893.71</v>
      </c>
      <c r="O10" s="242">
        <v>97652.1</v>
      </c>
    </row>
    <row r="11" spans="1:15">
      <c r="A11" s="206">
        <v>650</v>
      </c>
      <c r="B11" s="242">
        <v>46150.65</v>
      </c>
      <c r="C11" s="242">
        <v>49953.540000000008</v>
      </c>
      <c r="D11" s="242">
        <v>53871.090000000004</v>
      </c>
      <c r="E11" s="242">
        <v>56680.260000000009</v>
      </c>
      <c r="F11" s="242">
        <v>60483.15</v>
      </c>
      <c r="G11" s="242">
        <v>64400.700000000004</v>
      </c>
      <c r="H11" s="242">
        <v>67209.87000000001</v>
      </c>
      <c r="I11" s="242">
        <v>70974.540000000008</v>
      </c>
      <c r="J11" s="242">
        <v>75369.840000000011</v>
      </c>
      <c r="K11" s="242">
        <v>82841.850000000006</v>
      </c>
      <c r="L11" s="242">
        <v>87084.270000000019</v>
      </c>
      <c r="M11" s="242">
        <v>92033.76</v>
      </c>
      <c r="N11" s="242">
        <v>95932.2</v>
      </c>
      <c r="O11" s="242">
        <v>100881.69</v>
      </c>
    </row>
    <row r="12" spans="1:15">
      <c r="A12" s="206">
        <v>700</v>
      </c>
      <c r="B12" s="242">
        <v>48329.19</v>
      </c>
      <c r="C12" s="242">
        <v>52418.73</v>
      </c>
      <c r="D12" s="242">
        <v>56374.5</v>
      </c>
      <c r="E12" s="242">
        <v>59260.110000000008</v>
      </c>
      <c r="F12" s="242">
        <v>63177.660000000011</v>
      </c>
      <c r="G12" s="242">
        <v>67267.199999999997</v>
      </c>
      <c r="H12" s="242">
        <v>70152.810000000012</v>
      </c>
      <c r="I12" s="242">
        <v>74108.580000000016</v>
      </c>
      <c r="J12" s="242">
        <v>79038.960000000006</v>
      </c>
      <c r="K12" s="242">
        <v>86243.430000000008</v>
      </c>
      <c r="L12" s="242">
        <v>90619.62000000001</v>
      </c>
      <c r="M12" s="242">
        <v>94976.7</v>
      </c>
      <c r="N12" s="242">
        <v>98989.8</v>
      </c>
      <c r="O12" s="242">
        <v>104073.06</v>
      </c>
    </row>
    <row r="13" spans="1:15">
      <c r="A13" s="206">
        <v>750</v>
      </c>
      <c r="B13" s="242">
        <v>50507.73</v>
      </c>
      <c r="C13" s="242">
        <v>54731.040000000008</v>
      </c>
      <c r="D13" s="242">
        <v>58839.69</v>
      </c>
      <c r="E13" s="242">
        <v>61782.63</v>
      </c>
      <c r="F13" s="242">
        <v>66025.05</v>
      </c>
      <c r="G13" s="242">
        <v>70133.7</v>
      </c>
      <c r="H13" s="242">
        <v>73133.97</v>
      </c>
      <c r="I13" s="242">
        <v>77242.62000000001</v>
      </c>
      <c r="J13" s="242">
        <v>82306.77</v>
      </c>
      <c r="K13" s="242">
        <v>89587.680000000008</v>
      </c>
      <c r="L13" s="242">
        <v>94116.75</v>
      </c>
      <c r="M13" s="242">
        <v>98645.820000000022</v>
      </c>
      <c r="N13" s="242">
        <v>102028.29000000001</v>
      </c>
      <c r="O13" s="242">
        <v>107264.43000000001</v>
      </c>
    </row>
    <row r="14" spans="1:15">
      <c r="A14" s="206">
        <v>800</v>
      </c>
      <c r="B14" s="242">
        <v>52667.160000000011</v>
      </c>
      <c r="C14" s="242">
        <v>57043.35</v>
      </c>
      <c r="D14" s="242">
        <v>61304.88</v>
      </c>
      <c r="E14" s="242">
        <v>64362.48</v>
      </c>
      <c r="F14" s="242">
        <v>68757.780000000013</v>
      </c>
      <c r="G14" s="242">
        <v>73038.42</v>
      </c>
      <c r="H14" s="242">
        <v>76076.91</v>
      </c>
      <c r="I14" s="242">
        <v>80701.530000000013</v>
      </c>
      <c r="J14" s="242">
        <v>85574.580000000016</v>
      </c>
      <c r="K14" s="242">
        <v>92931.930000000008</v>
      </c>
      <c r="L14" s="242">
        <v>97652.1</v>
      </c>
      <c r="M14" s="242">
        <v>102334.05</v>
      </c>
      <c r="N14" s="242">
        <v>105792.96000000001</v>
      </c>
      <c r="O14" s="242">
        <v>110971.77000000002</v>
      </c>
    </row>
    <row r="17" spans="1:15">
      <c r="A17" s="325"/>
    </row>
    <row r="18" spans="1:15">
      <c r="A18" s="325"/>
    </row>
    <row r="19" spans="1:15">
      <c r="B19" s="326"/>
      <c r="C19" s="326"/>
      <c r="D19" s="326"/>
      <c r="E19" s="326"/>
      <c r="F19" s="326"/>
      <c r="G19" s="326"/>
      <c r="H19" s="326"/>
      <c r="I19" s="326"/>
      <c r="J19" s="326"/>
      <c r="K19" s="326"/>
      <c r="L19" s="326"/>
      <c r="M19" s="326"/>
      <c r="N19" s="326"/>
      <c r="O19" s="326"/>
    </row>
  </sheetData>
  <mergeCells count="2">
    <mergeCell ref="A17:A18"/>
    <mergeCell ref="B19:O1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82F7-C7B4-4F21-8B67-9FEB3EE2E7B5}">
  <dimension ref="A1:AQ76"/>
  <sheetViews>
    <sheetView workbookViewId="0">
      <selection activeCell="E12" sqref="E12"/>
    </sheetView>
  </sheetViews>
  <sheetFormatPr defaultRowHeight="14.25"/>
  <cols>
    <col min="2" max="3" width="9.5" bestFit="1" customWidth="1"/>
    <col min="4" max="4" width="9.375" bestFit="1" customWidth="1"/>
    <col min="5" max="7" width="9.5" bestFit="1" customWidth="1"/>
    <col min="24" max="26" width="9.5" bestFit="1" customWidth="1"/>
    <col min="27" max="27" width="9.375" bestFit="1" customWidth="1"/>
    <col min="43" max="43" width="9.5" bestFit="1" customWidth="1"/>
  </cols>
  <sheetData>
    <row r="1" spans="1:43">
      <c r="A1" s="359" t="s">
        <v>3</v>
      </c>
      <c r="B1" s="362">
        <v>150</v>
      </c>
      <c r="C1" s="362">
        <v>170</v>
      </c>
      <c r="D1" s="364">
        <v>191</v>
      </c>
      <c r="E1" s="362">
        <v>212</v>
      </c>
      <c r="F1" s="362">
        <v>232</v>
      </c>
      <c r="G1" s="362">
        <v>253</v>
      </c>
      <c r="H1" s="362">
        <v>273</v>
      </c>
      <c r="I1" s="365">
        <v>294</v>
      </c>
      <c r="J1" s="362">
        <v>315</v>
      </c>
      <c r="K1" s="362">
        <v>335</v>
      </c>
      <c r="L1" s="362">
        <v>356</v>
      </c>
      <c r="M1" s="362">
        <v>376</v>
      </c>
      <c r="N1" s="364">
        <v>397</v>
      </c>
      <c r="O1" s="362">
        <v>418</v>
      </c>
      <c r="P1" s="362">
        <v>438</v>
      </c>
      <c r="Q1" s="362">
        <v>459</v>
      </c>
      <c r="R1" s="362">
        <v>479</v>
      </c>
      <c r="S1" s="364">
        <v>500</v>
      </c>
      <c r="T1" s="362">
        <v>521</v>
      </c>
      <c r="U1" s="362">
        <v>541</v>
      </c>
      <c r="V1" s="362">
        <v>562</v>
      </c>
      <c r="W1" s="362">
        <v>582</v>
      </c>
      <c r="X1" s="364">
        <v>603</v>
      </c>
      <c r="Y1" s="362">
        <v>624</v>
      </c>
      <c r="Z1" s="362">
        <v>644</v>
      </c>
      <c r="AA1" s="362">
        <v>665</v>
      </c>
      <c r="AB1" s="362">
        <v>685</v>
      </c>
      <c r="AC1" s="364">
        <v>706</v>
      </c>
      <c r="AD1" s="366">
        <v>727</v>
      </c>
      <c r="AE1" s="366">
        <v>748</v>
      </c>
      <c r="AF1" s="366">
        <v>769</v>
      </c>
      <c r="AG1" s="366">
        <v>790</v>
      </c>
      <c r="AH1" s="366">
        <v>811</v>
      </c>
      <c r="AI1" s="366">
        <v>832</v>
      </c>
      <c r="AJ1" s="366">
        <v>853</v>
      </c>
      <c r="AK1" s="366">
        <v>874</v>
      </c>
      <c r="AL1" s="366">
        <v>895</v>
      </c>
      <c r="AM1" s="366">
        <v>916</v>
      </c>
      <c r="AN1" s="366">
        <v>937</v>
      </c>
      <c r="AO1" s="366">
        <v>958</v>
      </c>
      <c r="AP1" s="366">
        <v>979</v>
      </c>
      <c r="AQ1" s="366">
        <v>1000</v>
      </c>
    </row>
    <row r="2" spans="1:43">
      <c r="A2" s="360" t="s">
        <v>179</v>
      </c>
      <c r="B2" s="363">
        <v>29276.520000000004</v>
      </c>
      <c r="C2" s="363">
        <v>30881.760000000002</v>
      </c>
      <c r="D2" s="363">
        <v>32525.220000000005</v>
      </c>
      <c r="E2" s="363">
        <v>34168.680000000008</v>
      </c>
      <c r="F2" s="363">
        <v>35773.920000000006</v>
      </c>
      <c r="G2" s="363">
        <v>37417.380000000005</v>
      </c>
      <c r="H2" s="363">
        <v>39041.730000000003</v>
      </c>
      <c r="I2" s="363">
        <v>40685.19</v>
      </c>
      <c r="J2" s="363">
        <v>42328.65</v>
      </c>
      <c r="K2" s="363">
        <v>43933.890000000007</v>
      </c>
      <c r="L2" s="363">
        <v>45577.35</v>
      </c>
      <c r="M2" s="363">
        <v>47201.700000000004</v>
      </c>
      <c r="N2" s="363">
        <v>48845.160000000011</v>
      </c>
      <c r="O2" s="363">
        <v>50488.62</v>
      </c>
      <c r="P2" s="363">
        <v>52093.860000000008</v>
      </c>
      <c r="Q2" s="363">
        <v>53737.320000000007</v>
      </c>
      <c r="R2" s="363">
        <v>55361.670000000006</v>
      </c>
      <c r="S2" s="363">
        <v>57005.13</v>
      </c>
      <c r="T2" s="363">
        <v>58648.590000000004</v>
      </c>
      <c r="U2" s="363">
        <v>60253.83</v>
      </c>
      <c r="V2" s="363">
        <v>61897.290000000008</v>
      </c>
      <c r="W2" s="363">
        <v>63502.53</v>
      </c>
      <c r="X2" s="363">
        <v>65145.990000000005</v>
      </c>
      <c r="Y2" s="363">
        <v>66789.45</v>
      </c>
      <c r="Z2" s="363">
        <v>68413.8</v>
      </c>
      <c r="AA2" s="363">
        <v>70057.260000000009</v>
      </c>
      <c r="AB2" s="363">
        <v>71662.5</v>
      </c>
      <c r="AC2" s="363">
        <v>73305.960000000006</v>
      </c>
      <c r="AD2" s="363">
        <v>74949.42</v>
      </c>
      <c r="AE2" s="363">
        <v>76592.88</v>
      </c>
      <c r="AF2" s="363">
        <v>78236.340000000011</v>
      </c>
      <c r="AG2" s="363">
        <v>79879.8</v>
      </c>
      <c r="AH2" s="363">
        <v>100786.14000000001</v>
      </c>
      <c r="AI2" s="363">
        <v>83166.720000000001</v>
      </c>
      <c r="AJ2" s="363">
        <v>84810.180000000008</v>
      </c>
      <c r="AK2" s="363">
        <v>86453.640000000014</v>
      </c>
      <c r="AL2" s="363">
        <v>88097.1</v>
      </c>
      <c r="AM2" s="363">
        <v>89740.56</v>
      </c>
      <c r="AN2" s="363">
        <v>91384.020000000019</v>
      </c>
      <c r="AO2" s="363">
        <v>93027.48000000001</v>
      </c>
      <c r="AP2" s="363">
        <v>94670.94</v>
      </c>
      <c r="AQ2" s="363">
        <v>96314.400000000009</v>
      </c>
    </row>
    <row r="3" spans="1:43">
      <c r="A3" s="360" t="s">
        <v>180</v>
      </c>
      <c r="B3" s="363">
        <v>31703.49</v>
      </c>
      <c r="C3" s="363">
        <v>33538.050000000003</v>
      </c>
      <c r="D3" s="363">
        <v>35410.83</v>
      </c>
      <c r="E3" s="363">
        <v>37264.5</v>
      </c>
      <c r="F3" s="363">
        <v>39118.170000000006</v>
      </c>
      <c r="G3" s="363">
        <v>40971.840000000004</v>
      </c>
      <c r="H3" s="363">
        <v>42825.510000000009</v>
      </c>
      <c r="I3" s="363">
        <v>44679.18</v>
      </c>
      <c r="J3" s="363">
        <v>46551.960000000006</v>
      </c>
      <c r="K3" s="363">
        <v>48386.520000000004</v>
      </c>
      <c r="L3" s="363">
        <v>50259.3</v>
      </c>
      <c r="M3" s="363">
        <v>52093.860000000008</v>
      </c>
      <c r="N3" s="363">
        <v>53966.640000000007</v>
      </c>
      <c r="O3" s="363">
        <v>55839.420000000006</v>
      </c>
      <c r="P3" s="363">
        <v>57673.98</v>
      </c>
      <c r="Q3" s="363">
        <v>59546.760000000009</v>
      </c>
      <c r="R3" s="363">
        <v>61381.320000000007</v>
      </c>
      <c r="S3" s="363">
        <v>63254.1</v>
      </c>
      <c r="T3" s="363">
        <v>65126.879999999997</v>
      </c>
      <c r="U3" s="363">
        <v>66961.440000000002</v>
      </c>
      <c r="V3" s="363">
        <v>68834.22</v>
      </c>
      <c r="W3" s="363">
        <v>70668.780000000013</v>
      </c>
      <c r="X3" s="363">
        <v>72541.560000000012</v>
      </c>
      <c r="Y3" s="363">
        <v>74395.23000000001</v>
      </c>
      <c r="Z3" s="363">
        <v>76248.900000000009</v>
      </c>
      <c r="AA3" s="363">
        <v>78102.570000000007</v>
      </c>
      <c r="AB3" s="363">
        <v>79956.240000000005</v>
      </c>
      <c r="AC3" s="363">
        <v>81809.91</v>
      </c>
      <c r="AD3" s="363">
        <v>83682.69</v>
      </c>
      <c r="AE3" s="363">
        <v>85555.470000000016</v>
      </c>
      <c r="AF3" s="363">
        <v>87428.25</v>
      </c>
      <c r="AG3" s="363">
        <v>89281.920000000013</v>
      </c>
      <c r="AH3" s="363">
        <v>91154.7</v>
      </c>
      <c r="AI3" s="363">
        <v>93027.48000000001</v>
      </c>
      <c r="AJ3" s="363">
        <v>94900.26</v>
      </c>
      <c r="AK3" s="363">
        <v>96753.930000000008</v>
      </c>
      <c r="AL3" s="363">
        <v>98626.71</v>
      </c>
      <c r="AM3" s="363">
        <v>100499.49</v>
      </c>
      <c r="AN3" s="363">
        <v>102353.16</v>
      </c>
      <c r="AO3" s="363">
        <v>104225.94</v>
      </c>
      <c r="AP3" s="363">
        <v>106098.72000000002</v>
      </c>
      <c r="AQ3" s="363">
        <v>107971.5</v>
      </c>
    </row>
    <row r="4" spans="1:43">
      <c r="A4" s="360" t="s">
        <v>181</v>
      </c>
      <c r="B4" s="363">
        <v>34130.46</v>
      </c>
      <c r="C4" s="363">
        <v>36194.340000000004</v>
      </c>
      <c r="D4" s="363">
        <v>38277.33</v>
      </c>
      <c r="E4" s="363">
        <v>40379.430000000008</v>
      </c>
      <c r="F4" s="363">
        <v>42443.310000000005</v>
      </c>
      <c r="G4" s="363">
        <v>44526.3</v>
      </c>
      <c r="H4" s="363">
        <v>46590.18</v>
      </c>
      <c r="I4" s="363">
        <v>48692.28</v>
      </c>
      <c r="J4" s="363">
        <v>50775.270000000004</v>
      </c>
      <c r="K4" s="363">
        <v>52839.15</v>
      </c>
      <c r="L4" s="363">
        <v>54941.25</v>
      </c>
      <c r="M4" s="363">
        <v>57005.13</v>
      </c>
      <c r="N4" s="363">
        <v>59107.23</v>
      </c>
      <c r="O4" s="363">
        <v>61190.22</v>
      </c>
      <c r="P4" s="363">
        <v>63254.1</v>
      </c>
      <c r="Q4" s="363">
        <v>65356.200000000004</v>
      </c>
      <c r="R4" s="363">
        <v>67420.080000000016</v>
      </c>
      <c r="S4" s="363">
        <v>69503.070000000007</v>
      </c>
      <c r="T4" s="363">
        <v>71605.17</v>
      </c>
      <c r="U4" s="363">
        <v>73669.05</v>
      </c>
      <c r="V4" s="363">
        <v>75752.040000000008</v>
      </c>
      <c r="W4" s="363">
        <v>77815.92</v>
      </c>
      <c r="X4" s="363">
        <v>79918.02</v>
      </c>
      <c r="Y4" s="363">
        <v>82001.010000000009</v>
      </c>
      <c r="Z4" s="363">
        <v>84064.89</v>
      </c>
      <c r="AA4" s="363">
        <v>86166.99</v>
      </c>
      <c r="AB4" s="363">
        <v>88230.87000000001</v>
      </c>
      <c r="AC4" s="363">
        <v>90313.86</v>
      </c>
      <c r="AD4" s="363">
        <v>92415.96</v>
      </c>
      <c r="AE4" s="363">
        <v>94498.95</v>
      </c>
      <c r="AF4" s="363">
        <v>78236.340000000011</v>
      </c>
      <c r="AG4" s="363">
        <v>98684.040000000008</v>
      </c>
      <c r="AH4" s="363">
        <v>100786.14000000001</v>
      </c>
      <c r="AI4" s="363">
        <v>102888.24</v>
      </c>
      <c r="AJ4" s="363">
        <v>104968.5</v>
      </c>
      <c r="AK4" s="363">
        <v>107073.33000000002</v>
      </c>
      <c r="AL4" s="363">
        <v>109156.32000000002</v>
      </c>
      <c r="AM4" s="363">
        <v>111258.42000000001</v>
      </c>
      <c r="AN4" s="363">
        <v>113338.68000000001</v>
      </c>
      <c r="AO4" s="363">
        <v>115443.51</v>
      </c>
      <c r="AP4" s="363">
        <v>117526.5</v>
      </c>
      <c r="AQ4" s="363">
        <v>119628.6</v>
      </c>
    </row>
    <row r="5" spans="1:43">
      <c r="A5" s="360" t="s">
        <v>182</v>
      </c>
      <c r="B5" s="363">
        <v>36557.430000000008</v>
      </c>
      <c r="C5" s="363">
        <v>38850.630000000005</v>
      </c>
      <c r="D5" s="363">
        <v>41162.94</v>
      </c>
      <c r="E5" s="363">
        <v>43475.25</v>
      </c>
      <c r="F5" s="363">
        <v>45768.450000000004</v>
      </c>
      <c r="G5" s="363">
        <v>48462.960000000006</v>
      </c>
      <c r="H5" s="363">
        <v>50373.960000000006</v>
      </c>
      <c r="I5" s="363">
        <v>52686.270000000004</v>
      </c>
      <c r="J5" s="363">
        <v>55017.69</v>
      </c>
      <c r="K5" s="363">
        <v>57310.890000000007</v>
      </c>
      <c r="L5" s="363">
        <v>59623.200000000004</v>
      </c>
      <c r="M5" s="363">
        <v>61916.4</v>
      </c>
      <c r="N5" s="363">
        <v>64228.710000000006</v>
      </c>
      <c r="O5" s="363">
        <v>66541.02</v>
      </c>
      <c r="P5" s="363">
        <v>68834.22</v>
      </c>
      <c r="Q5" s="363">
        <v>71146.530000000013</v>
      </c>
      <c r="R5" s="363">
        <v>73439.73000000001</v>
      </c>
      <c r="S5" s="363">
        <v>75752.040000000008</v>
      </c>
      <c r="T5" s="363">
        <v>78083.460000000006</v>
      </c>
      <c r="U5" s="363">
        <v>80376.66</v>
      </c>
      <c r="V5" s="363">
        <v>82688.97</v>
      </c>
      <c r="W5" s="363">
        <v>84982.17</v>
      </c>
      <c r="X5" s="363">
        <v>87294.48000000001</v>
      </c>
      <c r="Y5" s="363">
        <v>89606.790000000008</v>
      </c>
      <c r="Z5" s="363">
        <v>91899.99</v>
      </c>
      <c r="AA5" s="363">
        <v>94212.3</v>
      </c>
      <c r="AB5" s="363">
        <v>96505.5</v>
      </c>
      <c r="AC5" s="363">
        <v>98836.920000000013</v>
      </c>
      <c r="AD5" s="363">
        <v>101149.23000000001</v>
      </c>
      <c r="AE5" s="363">
        <v>103461.54000000001</v>
      </c>
      <c r="AF5" s="363">
        <v>105773.85</v>
      </c>
      <c r="AG5" s="363">
        <v>108105.27000000002</v>
      </c>
      <c r="AH5" s="363">
        <v>110417.58000000002</v>
      </c>
      <c r="AI5" s="363">
        <v>112729.89000000001</v>
      </c>
      <c r="AJ5" s="363">
        <v>115061.31</v>
      </c>
      <c r="AK5" s="363">
        <v>117373.62000000001</v>
      </c>
      <c r="AL5" s="363">
        <v>119685.93000000001</v>
      </c>
      <c r="AM5" s="363">
        <v>121998.24</v>
      </c>
      <c r="AN5" s="363">
        <v>124329.66</v>
      </c>
      <c r="AO5" s="363">
        <v>126641.97000000002</v>
      </c>
      <c r="AP5" s="363">
        <v>128954.28000000001</v>
      </c>
      <c r="AQ5" s="363">
        <v>131285.70000000001</v>
      </c>
    </row>
    <row r="6" spans="1:43">
      <c r="A6" s="361" t="s">
        <v>183</v>
      </c>
      <c r="B6" s="363">
        <v>38984.400000000001</v>
      </c>
      <c r="C6" s="363">
        <v>41487.810000000005</v>
      </c>
      <c r="D6" s="363">
        <v>44048.55</v>
      </c>
      <c r="E6" s="363">
        <v>46590.18</v>
      </c>
      <c r="F6" s="363">
        <v>49093.590000000004</v>
      </c>
      <c r="G6" s="363">
        <v>51635.22</v>
      </c>
      <c r="H6" s="363">
        <v>54157.740000000005</v>
      </c>
      <c r="I6" s="363">
        <v>56696.640000000007</v>
      </c>
      <c r="J6" s="363">
        <v>59241</v>
      </c>
      <c r="K6" s="363">
        <v>61763.520000000004</v>
      </c>
      <c r="L6" s="363">
        <v>64305.15</v>
      </c>
      <c r="M6" s="363">
        <v>66808.560000000012</v>
      </c>
      <c r="N6" s="363">
        <v>69350.19</v>
      </c>
      <c r="O6" s="363">
        <v>71891.820000000007</v>
      </c>
      <c r="P6" s="363">
        <v>74414.340000000011</v>
      </c>
      <c r="Q6" s="363">
        <v>76955.97</v>
      </c>
      <c r="R6" s="363">
        <v>79478.490000000005</v>
      </c>
      <c r="S6" s="363">
        <v>82020.12000000001</v>
      </c>
      <c r="T6" s="363">
        <v>84561.75</v>
      </c>
      <c r="U6" s="363">
        <v>87065.16</v>
      </c>
      <c r="V6" s="363">
        <v>88861.5</v>
      </c>
      <c r="W6" s="363">
        <v>92129.31</v>
      </c>
      <c r="X6" s="363">
        <v>94670.94</v>
      </c>
      <c r="Y6" s="363">
        <v>97212.570000000022</v>
      </c>
      <c r="Z6" s="363">
        <v>99735.090000000011</v>
      </c>
      <c r="AA6" s="363">
        <v>102276.72000000002</v>
      </c>
      <c r="AB6" s="363">
        <v>104799.24</v>
      </c>
      <c r="AC6" s="363">
        <v>107340.87000000001</v>
      </c>
      <c r="AD6" s="363">
        <v>109882.5</v>
      </c>
      <c r="AE6" s="363">
        <v>112424.13</v>
      </c>
      <c r="AF6" s="363">
        <v>114965.75999999999</v>
      </c>
      <c r="AG6" s="363">
        <v>117507.39000000001</v>
      </c>
      <c r="AH6" s="363">
        <v>120049.02000000002</v>
      </c>
      <c r="AI6" s="363">
        <v>122590.65000000001</v>
      </c>
      <c r="AJ6" s="363">
        <v>125132.28000000001</v>
      </c>
      <c r="AK6" s="363">
        <v>127673.91</v>
      </c>
      <c r="AL6" s="363">
        <v>130215.54000000001</v>
      </c>
      <c r="AM6" s="363">
        <v>132757.17000000001</v>
      </c>
      <c r="AN6" s="363">
        <v>135298.80000000002</v>
      </c>
      <c r="AO6" s="363">
        <v>137840.43000000002</v>
      </c>
      <c r="AP6" s="363">
        <v>140401.17000000001</v>
      </c>
      <c r="AQ6" s="363">
        <v>142942.80000000002</v>
      </c>
    </row>
    <row r="7" spans="1:43">
      <c r="A7" s="359" t="s">
        <v>184</v>
      </c>
      <c r="B7" s="363">
        <v>41411.370000000003</v>
      </c>
      <c r="C7" s="363">
        <v>44144.1</v>
      </c>
      <c r="D7" s="363">
        <v>46915.05</v>
      </c>
      <c r="E7" s="363">
        <v>49686</v>
      </c>
      <c r="F7" s="363">
        <v>52418.73</v>
      </c>
      <c r="G7" s="363">
        <v>55189.68</v>
      </c>
      <c r="H7" s="363">
        <v>57941.520000000004</v>
      </c>
      <c r="I7" s="363">
        <v>60693.360000000008</v>
      </c>
      <c r="J7" s="363">
        <v>63464.310000000005</v>
      </c>
      <c r="K7" s="363">
        <v>66216.150000000009</v>
      </c>
      <c r="L7" s="363">
        <v>68987.100000000006</v>
      </c>
      <c r="M7" s="363">
        <v>71719.830000000016</v>
      </c>
      <c r="N7" s="363">
        <v>74490.780000000013</v>
      </c>
      <c r="O7" s="363">
        <v>77261.73000000001</v>
      </c>
      <c r="P7" s="363">
        <v>79994.460000000006</v>
      </c>
      <c r="Q7" s="363">
        <v>82765.41</v>
      </c>
      <c r="R7" s="363">
        <v>85498.140000000014</v>
      </c>
      <c r="S7" s="363">
        <v>88269.090000000011</v>
      </c>
      <c r="T7" s="363">
        <v>91040.040000000008</v>
      </c>
      <c r="U7" s="363">
        <v>93772.770000000019</v>
      </c>
      <c r="V7" s="363">
        <v>96543.720000000016</v>
      </c>
      <c r="W7" s="363">
        <v>99295.56</v>
      </c>
      <c r="X7" s="363">
        <v>102047.40000000001</v>
      </c>
      <c r="Y7" s="363">
        <v>104818.35</v>
      </c>
      <c r="Z7" s="363">
        <v>107570.19</v>
      </c>
      <c r="AA7" s="363">
        <v>110322.03000000001</v>
      </c>
      <c r="AB7" s="363">
        <v>113073.87000000001</v>
      </c>
      <c r="AC7" s="363">
        <v>115844.82000000002</v>
      </c>
      <c r="AD7" s="363">
        <v>118615.77000000002</v>
      </c>
      <c r="AE7" s="363">
        <v>121367.61</v>
      </c>
      <c r="AF7" s="363">
        <v>124138.56</v>
      </c>
      <c r="AG7" s="363">
        <v>126909.51</v>
      </c>
      <c r="AH7" s="363">
        <v>129680.46</v>
      </c>
      <c r="AI7" s="363">
        <v>132451.41</v>
      </c>
      <c r="AJ7" s="363">
        <v>135222.36000000002</v>
      </c>
      <c r="AK7" s="363">
        <v>137974.20000000001</v>
      </c>
      <c r="AL7" s="363">
        <v>140745.15</v>
      </c>
      <c r="AM7" s="363">
        <v>143516.1</v>
      </c>
      <c r="AN7" s="363">
        <v>146287.05000000002</v>
      </c>
      <c r="AO7" s="363">
        <v>149058</v>
      </c>
      <c r="AP7" s="363">
        <v>151828.95000000001</v>
      </c>
      <c r="AQ7" s="363">
        <v>153835.5</v>
      </c>
    </row>
    <row r="34" spans="1:7">
      <c r="A34" s="367"/>
      <c r="B34" s="367"/>
      <c r="C34" s="367"/>
      <c r="D34" s="367"/>
      <c r="E34" s="367"/>
      <c r="F34" s="367"/>
      <c r="G34" s="367"/>
    </row>
    <row r="35" spans="1:7">
      <c r="A35" s="368"/>
      <c r="B35" s="369"/>
      <c r="C35" s="369"/>
      <c r="D35" s="369"/>
      <c r="E35" s="369"/>
      <c r="F35" s="369"/>
      <c r="G35" s="369"/>
    </row>
    <row r="36" spans="1:7">
      <c r="A36" s="368"/>
      <c r="B36" s="369"/>
      <c r="C36" s="369"/>
      <c r="D36" s="369"/>
      <c r="E36" s="369"/>
      <c r="F36" s="369"/>
      <c r="G36" s="369"/>
    </row>
    <row r="37" spans="1:7">
      <c r="A37" s="370"/>
      <c r="B37" s="369"/>
      <c r="C37" s="369"/>
      <c r="D37" s="369"/>
      <c r="E37" s="369"/>
      <c r="F37" s="369"/>
      <c r="G37" s="369"/>
    </row>
    <row r="38" spans="1:7">
      <c r="A38" s="368"/>
      <c r="B38" s="369"/>
      <c r="C38" s="369"/>
      <c r="D38" s="369"/>
      <c r="E38" s="369"/>
      <c r="F38" s="369"/>
      <c r="G38" s="369"/>
    </row>
    <row r="39" spans="1:7">
      <c r="A39" s="368"/>
      <c r="B39" s="369"/>
      <c r="C39" s="369"/>
      <c r="D39" s="369"/>
      <c r="E39" s="369"/>
      <c r="F39" s="369"/>
      <c r="G39" s="369"/>
    </row>
    <row r="40" spans="1:7">
      <c r="A40" s="368"/>
      <c r="B40" s="369"/>
      <c r="C40" s="369"/>
      <c r="D40" s="369"/>
      <c r="E40" s="369"/>
      <c r="F40" s="369"/>
      <c r="G40" s="369"/>
    </row>
    <row r="41" spans="1:7">
      <c r="A41" s="368"/>
      <c r="B41" s="369"/>
      <c r="C41" s="369"/>
      <c r="D41" s="369"/>
      <c r="E41" s="369"/>
      <c r="F41" s="369"/>
      <c r="G41" s="369"/>
    </row>
    <row r="42" spans="1:7">
      <c r="A42" s="371"/>
      <c r="B42" s="369"/>
      <c r="C42" s="369"/>
      <c r="D42" s="369"/>
      <c r="E42" s="369"/>
      <c r="F42" s="369"/>
      <c r="G42" s="369"/>
    </row>
    <row r="43" spans="1:7">
      <c r="A43" s="368"/>
      <c r="B43" s="369"/>
      <c r="C43" s="369"/>
      <c r="D43" s="369"/>
      <c r="E43" s="369"/>
      <c r="F43" s="369"/>
      <c r="G43" s="369"/>
    </row>
    <row r="44" spans="1:7">
      <c r="A44" s="368"/>
      <c r="B44" s="369"/>
      <c r="C44" s="369"/>
      <c r="D44" s="369"/>
      <c r="E44" s="369"/>
      <c r="F44" s="369"/>
      <c r="G44" s="369"/>
    </row>
    <row r="45" spans="1:7">
      <c r="A45" s="368"/>
      <c r="B45" s="369"/>
      <c r="C45" s="369"/>
      <c r="D45" s="369"/>
      <c r="E45" s="369"/>
      <c r="F45" s="369"/>
      <c r="G45" s="369"/>
    </row>
    <row r="46" spans="1:7">
      <c r="A46" s="368"/>
      <c r="B46" s="369"/>
      <c r="C46" s="369"/>
      <c r="D46" s="369"/>
      <c r="E46" s="369"/>
      <c r="F46" s="369"/>
      <c r="G46" s="369"/>
    </row>
    <row r="47" spans="1:7">
      <c r="A47" s="370"/>
      <c r="B47" s="369"/>
      <c r="C47" s="369"/>
      <c r="D47" s="369"/>
      <c r="E47" s="369"/>
      <c r="F47" s="369"/>
      <c r="G47" s="369"/>
    </row>
    <row r="48" spans="1:7">
      <c r="A48" s="368"/>
      <c r="B48" s="369"/>
      <c r="C48" s="369"/>
      <c r="D48" s="369"/>
      <c r="E48" s="369"/>
      <c r="F48" s="369"/>
      <c r="G48" s="369"/>
    </row>
    <row r="49" spans="1:7">
      <c r="A49" s="368"/>
      <c r="B49" s="369"/>
      <c r="C49" s="369"/>
      <c r="D49" s="369"/>
      <c r="E49" s="369"/>
      <c r="F49" s="369"/>
      <c r="G49" s="369"/>
    </row>
    <row r="50" spans="1:7">
      <c r="A50" s="368"/>
      <c r="B50" s="369"/>
      <c r="C50" s="369"/>
      <c r="D50" s="369"/>
      <c r="E50" s="369"/>
      <c r="F50" s="369"/>
      <c r="G50" s="369"/>
    </row>
    <row r="51" spans="1:7">
      <c r="A51" s="368"/>
      <c r="B51" s="369"/>
      <c r="C51" s="369"/>
      <c r="D51" s="369"/>
      <c r="E51" s="369"/>
      <c r="F51" s="369"/>
      <c r="G51" s="369"/>
    </row>
    <row r="52" spans="1:7">
      <c r="A52" s="370"/>
      <c r="B52" s="369"/>
      <c r="C52" s="369"/>
      <c r="D52" s="369"/>
      <c r="E52" s="369"/>
      <c r="F52" s="369"/>
      <c r="G52" s="369"/>
    </row>
    <row r="53" spans="1:7">
      <c r="A53" s="368"/>
      <c r="B53" s="369"/>
      <c r="C53" s="369"/>
      <c r="D53" s="369"/>
      <c r="E53" s="369"/>
      <c r="F53" s="369"/>
      <c r="G53" s="369"/>
    </row>
    <row r="54" spans="1:7">
      <c r="A54" s="368"/>
      <c r="B54" s="369"/>
      <c r="C54" s="369"/>
      <c r="D54" s="369"/>
      <c r="E54" s="369"/>
      <c r="F54" s="369"/>
      <c r="G54" s="369"/>
    </row>
    <row r="55" spans="1:7">
      <c r="A55" s="368"/>
      <c r="B55" s="369"/>
      <c r="C55" s="369"/>
      <c r="D55" s="369"/>
      <c r="E55" s="369"/>
      <c r="F55" s="369"/>
      <c r="G55" s="369"/>
    </row>
    <row r="56" spans="1:7">
      <c r="A56" s="368"/>
      <c r="B56" s="369"/>
      <c r="C56" s="369"/>
      <c r="D56" s="369"/>
      <c r="E56" s="369"/>
      <c r="F56" s="369"/>
      <c r="G56" s="369"/>
    </row>
    <row r="57" spans="1:7">
      <c r="A57" s="370"/>
      <c r="B57" s="369"/>
      <c r="C57" s="369"/>
      <c r="D57" s="369"/>
      <c r="E57" s="369"/>
      <c r="F57" s="369"/>
      <c r="G57" s="369"/>
    </row>
    <row r="58" spans="1:7">
      <c r="A58" s="368"/>
      <c r="B58" s="369"/>
      <c r="C58" s="369"/>
      <c r="D58" s="369"/>
      <c r="E58" s="369"/>
      <c r="F58" s="369"/>
      <c r="G58" s="369"/>
    </row>
    <row r="59" spans="1:7">
      <c r="A59" s="368"/>
      <c r="B59" s="369"/>
      <c r="C59" s="369"/>
      <c r="D59" s="369"/>
      <c r="E59" s="369"/>
      <c r="F59" s="369"/>
      <c r="G59" s="369"/>
    </row>
    <row r="60" spans="1:7">
      <c r="A60" s="368"/>
      <c r="B60" s="369"/>
      <c r="C60" s="369"/>
      <c r="D60" s="369"/>
      <c r="E60" s="369"/>
      <c r="F60" s="369"/>
      <c r="G60" s="369"/>
    </row>
    <row r="61" spans="1:7">
      <c r="A61" s="368"/>
      <c r="B61" s="369"/>
      <c r="C61" s="369"/>
      <c r="D61" s="369"/>
      <c r="E61" s="369"/>
      <c r="F61" s="369"/>
      <c r="G61" s="369"/>
    </row>
    <row r="62" spans="1:7">
      <c r="A62" s="370"/>
      <c r="B62" s="369"/>
      <c r="C62" s="369"/>
      <c r="D62" s="369"/>
      <c r="E62" s="369"/>
      <c r="F62" s="369"/>
      <c r="G62" s="369"/>
    </row>
    <row r="63" spans="1:7">
      <c r="A63" s="372"/>
      <c r="B63" s="369"/>
      <c r="C63" s="369"/>
      <c r="D63" s="369"/>
      <c r="E63" s="369"/>
      <c r="F63" s="369"/>
      <c r="G63" s="369"/>
    </row>
    <row r="64" spans="1:7">
      <c r="A64" s="372"/>
      <c r="B64" s="369"/>
      <c r="C64" s="369"/>
      <c r="D64" s="369"/>
      <c r="E64" s="369"/>
      <c r="F64" s="369"/>
      <c r="G64" s="369"/>
    </row>
    <row r="65" spans="1:7">
      <c r="A65" s="372"/>
      <c r="B65" s="369"/>
      <c r="C65" s="369"/>
      <c r="D65" s="369"/>
      <c r="E65" s="369"/>
      <c r="F65" s="369"/>
      <c r="G65" s="369"/>
    </row>
    <row r="66" spans="1:7">
      <c r="A66" s="372"/>
      <c r="B66" s="369"/>
      <c r="C66" s="369"/>
      <c r="D66" s="369"/>
      <c r="E66" s="369"/>
      <c r="F66" s="369"/>
      <c r="G66" s="369"/>
    </row>
    <row r="67" spans="1:7">
      <c r="A67" s="372"/>
      <c r="B67" s="369"/>
      <c r="C67" s="369"/>
      <c r="D67" s="369"/>
      <c r="E67" s="369"/>
      <c r="F67" s="369"/>
      <c r="G67" s="369"/>
    </row>
    <row r="68" spans="1:7">
      <c r="A68" s="372"/>
      <c r="B68" s="369"/>
      <c r="C68" s="369"/>
      <c r="D68" s="369"/>
      <c r="E68" s="369"/>
      <c r="F68" s="369"/>
      <c r="G68" s="369"/>
    </row>
    <row r="69" spans="1:7">
      <c r="A69" s="372"/>
      <c r="B69" s="369"/>
      <c r="C69" s="369"/>
      <c r="D69" s="369"/>
      <c r="E69" s="369"/>
      <c r="F69" s="369"/>
      <c r="G69" s="369"/>
    </row>
    <row r="70" spans="1:7">
      <c r="A70" s="372"/>
      <c r="B70" s="369"/>
      <c r="C70" s="369"/>
      <c r="D70" s="369"/>
      <c r="E70" s="369"/>
      <c r="F70" s="369"/>
      <c r="G70" s="369"/>
    </row>
    <row r="71" spans="1:7">
      <c r="A71" s="372"/>
      <c r="B71" s="369"/>
      <c r="C71" s="369"/>
      <c r="D71" s="369"/>
      <c r="E71" s="369"/>
      <c r="F71" s="369"/>
      <c r="G71" s="369"/>
    </row>
    <row r="72" spans="1:7">
      <c r="A72" s="372"/>
      <c r="B72" s="369"/>
      <c r="C72" s="369"/>
      <c r="D72" s="369"/>
      <c r="E72" s="369"/>
      <c r="F72" s="369"/>
      <c r="G72" s="369"/>
    </row>
    <row r="73" spans="1:7">
      <c r="A73" s="372"/>
      <c r="B73" s="369"/>
      <c r="C73" s="369"/>
      <c r="D73" s="369"/>
      <c r="E73" s="369"/>
      <c r="F73" s="369"/>
      <c r="G73" s="369"/>
    </row>
    <row r="74" spans="1:7">
      <c r="A74" s="372"/>
      <c r="B74" s="369"/>
      <c r="C74" s="369"/>
      <c r="D74" s="369"/>
      <c r="E74" s="369"/>
      <c r="F74" s="369"/>
      <c r="G74" s="369"/>
    </row>
    <row r="75" spans="1:7">
      <c r="A75" s="372"/>
      <c r="B75" s="369"/>
      <c r="C75" s="369"/>
      <c r="D75" s="369"/>
      <c r="E75" s="369"/>
      <c r="F75" s="369"/>
      <c r="G75" s="369"/>
    </row>
    <row r="76" spans="1:7">
      <c r="A76" s="372"/>
      <c r="B76" s="369"/>
      <c r="C76" s="369"/>
      <c r="D76" s="369"/>
      <c r="E76" s="369"/>
      <c r="F76" s="369"/>
      <c r="G76" s="3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3"/>
  <sheetViews>
    <sheetView zoomScaleNormal="100" workbookViewId="0">
      <selection activeCell="C9" sqref="C9:P25"/>
    </sheetView>
  </sheetViews>
  <sheetFormatPr defaultRowHeight="14.25"/>
  <cols>
    <col min="1" max="1" width="3.75" customWidth="1"/>
    <col min="2" max="15" width="8.875" customWidth="1"/>
    <col min="16" max="16" width="13.75" customWidth="1"/>
  </cols>
  <sheetData>
    <row r="1" spans="1:16" ht="15" customHeight="1">
      <c r="B1" s="249"/>
      <c r="C1" s="249"/>
      <c r="D1" s="249"/>
      <c r="E1" s="21"/>
      <c r="F1" s="251" t="s">
        <v>31</v>
      </c>
      <c r="G1" s="251"/>
      <c r="H1" s="251"/>
      <c r="I1" s="251"/>
      <c r="J1" s="251"/>
      <c r="K1" s="251"/>
      <c r="L1" s="251"/>
      <c r="N1" s="249"/>
      <c r="O1" s="249"/>
    </row>
    <row r="2" spans="1:16" ht="15" customHeight="1">
      <c r="B2" s="249"/>
      <c r="C2" s="249"/>
      <c r="D2" s="249"/>
      <c r="E2" s="14"/>
      <c r="F2" s="251"/>
      <c r="G2" s="251"/>
      <c r="H2" s="251"/>
      <c r="I2" s="251"/>
      <c r="J2" s="251"/>
      <c r="K2" s="251"/>
      <c r="L2" s="251"/>
      <c r="N2" s="249"/>
      <c r="O2" s="249"/>
    </row>
    <row r="3" spans="1:16" ht="15" customHeight="1">
      <c r="B3" s="249"/>
      <c r="C3" s="249"/>
      <c r="D3" s="249"/>
      <c r="E3" s="14"/>
      <c r="F3" s="251"/>
      <c r="G3" s="251"/>
      <c r="H3" s="251"/>
      <c r="I3" s="251"/>
      <c r="J3" s="251"/>
      <c r="K3" s="251"/>
      <c r="L3" s="251"/>
      <c r="N3" s="249"/>
      <c r="O3" s="249"/>
    </row>
    <row r="4" spans="1:16" ht="15" customHeight="1">
      <c r="B4" s="249"/>
      <c r="C4" s="249"/>
      <c r="D4" s="249"/>
      <c r="E4" s="14"/>
      <c r="F4" s="251"/>
      <c r="G4" s="251"/>
      <c r="H4" s="251"/>
      <c r="I4" s="251"/>
      <c r="J4" s="251"/>
      <c r="K4" s="251"/>
      <c r="L4" s="251"/>
      <c r="N4" s="249"/>
      <c r="O4" s="249"/>
    </row>
    <row r="5" spans="1:16" ht="15" customHeight="1" thickBot="1">
      <c r="A5" s="20"/>
      <c r="B5" s="250"/>
      <c r="C5" s="250"/>
      <c r="D5" s="250"/>
      <c r="E5" s="22"/>
      <c r="F5" s="252"/>
      <c r="G5" s="252"/>
      <c r="H5" s="252"/>
      <c r="I5" s="252"/>
      <c r="J5" s="252"/>
      <c r="K5" s="252"/>
      <c r="L5" s="252"/>
      <c r="M5" s="20"/>
      <c r="N5" s="250"/>
      <c r="O5" s="250"/>
      <c r="P5" s="113" t="s">
        <v>1</v>
      </c>
    </row>
    <row r="6" spans="1:16" ht="20.100000000000001" customHeight="1">
      <c r="B6" s="262" t="s">
        <v>32</v>
      </c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</row>
    <row r="7" spans="1:16" ht="13.5" customHeight="1">
      <c r="A7" s="15"/>
      <c r="B7" s="255" t="s">
        <v>3</v>
      </c>
      <c r="C7" s="259" t="s">
        <v>4</v>
      </c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1"/>
    </row>
    <row r="8" spans="1:16" ht="13.5" customHeight="1">
      <c r="A8" s="15"/>
      <c r="B8" s="255"/>
      <c r="C8" s="225">
        <v>150</v>
      </c>
      <c r="D8" s="224">
        <v>200</v>
      </c>
      <c r="E8" s="224">
        <v>250</v>
      </c>
      <c r="F8" s="224">
        <v>300</v>
      </c>
      <c r="G8" s="224">
        <v>350</v>
      </c>
      <c r="H8" s="224">
        <v>400</v>
      </c>
      <c r="I8" s="224">
        <v>450</v>
      </c>
      <c r="J8" s="224">
        <v>500</v>
      </c>
      <c r="K8" s="224">
        <v>550</v>
      </c>
      <c r="L8" s="224">
        <v>600</v>
      </c>
      <c r="M8" s="224">
        <v>650</v>
      </c>
      <c r="N8" s="224">
        <v>700</v>
      </c>
      <c r="O8" s="224">
        <v>750</v>
      </c>
      <c r="P8" s="224">
        <v>800</v>
      </c>
    </row>
    <row r="9" spans="1:16" ht="13.5" customHeight="1">
      <c r="A9" s="15"/>
      <c r="B9" s="224">
        <v>300</v>
      </c>
      <c r="C9" s="115">
        <v>2814.5</v>
      </c>
      <c r="D9" s="115">
        <v>3120</v>
      </c>
      <c r="E9" s="115">
        <v>3399.5</v>
      </c>
      <c r="F9" s="115">
        <v>3633.5</v>
      </c>
      <c r="G9" s="115">
        <v>3900</v>
      </c>
      <c r="H9" s="115">
        <v>4205.5</v>
      </c>
      <c r="I9" s="115">
        <v>4533.75</v>
      </c>
      <c r="J9" s="115">
        <v>4732</v>
      </c>
      <c r="K9" s="115">
        <v>4972.5</v>
      </c>
      <c r="L9" s="115">
        <v>5291</v>
      </c>
      <c r="M9" s="115">
        <v>5547.75</v>
      </c>
      <c r="N9" s="115">
        <v>5902</v>
      </c>
      <c r="O9" s="115">
        <v>6142.5</v>
      </c>
      <c r="P9" s="115">
        <v>6454.5</v>
      </c>
    </row>
    <row r="10" spans="1:16" ht="13.5" customHeight="1" thickBot="1">
      <c r="A10" s="15"/>
      <c r="B10" s="224">
        <v>350</v>
      </c>
      <c r="C10" s="115">
        <v>2990</v>
      </c>
      <c r="D10" s="115">
        <v>3324.75</v>
      </c>
      <c r="E10" s="115">
        <v>3627</v>
      </c>
      <c r="F10" s="115">
        <v>3887</v>
      </c>
      <c r="G10" s="115">
        <v>4176.25</v>
      </c>
      <c r="H10" s="115">
        <v>4465.5</v>
      </c>
      <c r="I10" s="117">
        <v>4836</v>
      </c>
      <c r="J10" s="117">
        <v>5092.75</v>
      </c>
      <c r="K10" s="117">
        <v>5349.5</v>
      </c>
      <c r="L10" s="117">
        <v>5710.25</v>
      </c>
      <c r="M10" s="117">
        <v>5983.25</v>
      </c>
      <c r="N10" s="117">
        <v>6357</v>
      </c>
      <c r="O10" s="117">
        <v>6779.5</v>
      </c>
      <c r="P10" s="117">
        <v>7120.75</v>
      </c>
    </row>
    <row r="11" spans="1:16" ht="13.5" customHeight="1" thickBot="1">
      <c r="A11" s="15"/>
      <c r="B11" s="224">
        <v>400</v>
      </c>
      <c r="C11" s="117">
        <v>3139.5</v>
      </c>
      <c r="D11" s="117">
        <v>3500.25</v>
      </c>
      <c r="E11" s="117">
        <v>3818.75</v>
      </c>
      <c r="F11" s="117">
        <v>4101.5</v>
      </c>
      <c r="G11" s="117">
        <v>4364.75</v>
      </c>
      <c r="H11" s="117">
        <v>4722.25</v>
      </c>
      <c r="I11" s="119">
        <v>5921.5</v>
      </c>
      <c r="J11" s="119">
        <v>6259.5</v>
      </c>
      <c r="K11" s="119">
        <v>6604</v>
      </c>
      <c r="L11" s="119">
        <v>7055.75</v>
      </c>
      <c r="M11" s="119">
        <v>7575.75</v>
      </c>
      <c r="N11" s="119">
        <v>8079.5</v>
      </c>
      <c r="O11" s="119">
        <v>8427.25</v>
      </c>
      <c r="P11" s="119">
        <v>8866</v>
      </c>
    </row>
    <row r="12" spans="1:16" ht="13.5" customHeight="1">
      <c r="A12" s="15"/>
      <c r="B12" s="224">
        <v>450</v>
      </c>
      <c r="C12" s="119">
        <v>3974.75</v>
      </c>
      <c r="D12" s="119">
        <v>4426.5</v>
      </c>
      <c r="E12" s="119">
        <v>4849</v>
      </c>
      <c r="F12" s="119">
        <v>5203.25</v>
      </c>
      <c r="G12" s="119">
        <v>5560.75</v>
      </c>
      <c r="H12" s="119">
        <v>6012.5</v>
      </c>
      <c r="I12" s="119">
        <v>6522.75</v>
      </c>
      <c r="J12" s="119">
        <v>6877</v>
      </c>
      <c r="K12" s="119">
        <v>7397</v>
      </c>
      <c r="L12" s="119">
        <v>7881.25</v>
      </c>
      <c r="M12" s="119">
        <v>8264.75</v>
      </c>
      <c r="N12" s="119">
        <v>8794.5</v>
      </c>
      <c r="O12" s="119">
        <v>9165</v>
      </c>
      <c r="P12" s="119">
        <v>9626.5</v>
      </c>
    </row>
    <row r="13" spans="1:16" ht="13.5" customHeight="1">
      <c r="A13" s="15"/>
      <c r="B13" s="224">
        <v>500</v>
      </c>
      <c r="C13" s="119">
        <v>4124.25</v>
      </c>
      <c r="D13" s="119">
        <v>4602</v>
      </c>
      <c r="E13" s="119">
        <v>5040.75</v>
      </c>
      <c r="F13" s="119">
        <v>5372.25</v>
      </c>
      <c r="G13" s="119">
        <v>5791.5</v>
      </c>
      <c r="H13" s="119">
        <v>6272.5</v>
      </c>
      <c r="I13" s="119">
        <v>6805.5</v>
      </c>
      <c r="J13" s="119">
        <v>7341.75</v>
      </c>
      <c r="K13" s="119">
        <v>7718.75</v>
      </c>
      <c r="L13" s="119">
        <v>8232.25</v>
      </c>
      <c r="M13" s="119">
        <v>8632</v>
      </c>
      <c r="N13" s="119">
        <v>9184.5</v>
      </c>
      <c r="O13" s="119">
        <v>9568</v>
      </c>
      <c r="P13" s="119">
        <v>10058.75</v>
      </c>
    </row>
    <row r="14" spans="1:16" ht="13.5" customHeight="1">
      <c r="A14" s="15"/>
      <c r="B14" s="224">
        <v>550</v>
      </c>
      <c r="C14" s="119">
        <v>4299.75</v>
      </c>
      <c r="D14" s="119">
        <v>4810</v>
      </c>
      <c r="E14" s="119">
        <v>5229.25</v>
      </c>
      <c r="F14" s="119">
        <v>5625.75</v>
      </c>
      <c r="G14" s="119">
        <v>6071</v>
      </c>
      <c r="H14" s="119">
        <v>6581.25</v>
      </c>
      <c r="I14" s="119">
        <v>7309.25</v>
      </c>
      <c r="J14" s="119">
        <v>7702.5</v>
      </c>
      <c r="K14" s="119">
        <v>8099</v>
      </c>
      <c r="L14" s="119">
        <v>8651.5</v>
      </c>
      <c r="M14" s="119">
        <v>9070.75</v>
      </c>
      <c r="N14" s="119">
        <v>9646</v>
      </c>
      <c r="O14" s="119">
        <v>10049</v>
      </c>
      <c r="P14" s="119">
        <v>10572.25</v>
      </c>
    </row>
    <row r="15" spans="1:16" ht="13.5" customHeight="1">
      <c r="A15" s="15"/>
      <c r="B15" s="224">
        <v>600</v>
      </c>
      <c r="C15" s="119">
        <v>4439.5</v>
      </c>
      <c r="D15" s="119">
        <v>4985.5</v>
      </c>
      <c r="E15" s="119">
        <v>5421</v>
      </c>
      <c r="F15" s="119">
        <v>5833.75</v>
      </c>
      <c r="G15" s="119">
        <v>6301.75</v>
      </c>
      <c r="H15" s="119">
        <v>6841.25</v>
      </c>
      <c r="I15" s="119">
        <v>7592</v>
      </c>
      <c r="J15" s="119">
        <v>8004.75</v>
      </c>
      <c r="K15" s="119">
        <v>8420.75</v>
      </c>
      <c r="L15" s="119">
        <v>9002.5</v>
      </c>
      <c r="M15" s="119">
        <v>9434.75</v>
      </c>
      <c r="N15" s="119">
        <v>10032.75</v>
      </c>
      <c r="O15" s="119">
        <v>10455.25</v>
      </c>
      <c r="P15" s="119">
        <v>11004.5</v>
      </c>
    </row>
    <row r="16" spans="1:16" ht="13.5" customHeight="1">
      <c r="A16" s="15"/>
      <c r="B16" s="224">
        <v>650</v>
      </c>
      <c r="C16" s="119">
        <v>4615</v>
      </c>
      <c r="D16" s="119">
        <v>5190.25</v>
      </c>
      <c r="E16" s="119">
        <v>5651.75</v>
      </c>
      <c r="F16" s="119">
        <v>6084</v>
      </c>
      <c r="G16" s="119">
        <v>6578</v>
      </c>
      <c r="H16" s="119">
        <v>7302.75</v>
      </c>
      <c r="I16" s="119">
        <v>7939.75</v>
      </c>
      <c r="J16" s="119">
        <v>8365.5</v>
      </c>
      <c r="K16" s="119">
        <v>8797.75</v>
      </c>
      <c r="L16" s="119">
        <v>9412</v>
      </c>
      <c r="M16" s="119">
        <v>9873.5</v>
      </c>
      <c r="N16" s="119">
        <v>10497.5</v>
      </c>
      <c r="O16" s="119">
        <v>10933</v>
      </c>
      <c r="P16" s="119">
        <v>11514.75</v>
      </c>
    </row>
    <row r="17" spans="1:16" ht="13.5" customHeight="1">
      <c r="A17" s="15"/>
      <c r="B17" s="224">
        <v>700</v>
      </c>
      <c r="C17" s="119">
        <v>4764.5</v>
      </c>
      <c r="D17" s="119">
        <v>5320.25</v>
      </c>
      <c r="E17" s="119">
        <v>5850</v>
      </c>
      <c r="F17" s="119">
        <v>6298.5</v>
      </c>
      <c r="G17" s="119">
        <v>6802.25</v>
      </c>
      <c r="H17" s="119">
        <v>7562.75</v>
      </c>
      <c r="I17" s="119">
        <v>8222.5</v>
      </c>
      <c r="J17" s="119">
        <v>8671</v>
      </c>
      <c r="K17" s="119">
        <v>9119.5</v>
      </c>
      <c r="L17" s="119">
        <v>9769.5</v>
      </c>
      <c r="M17" s="119">
        <v>10244</v>
      </c>
      <c r="N17" s="119">
        <v>10877.75</v>
      </c>
      <c r="O17" s="119">
        <v>11339.25</v>
      </c>
      <c r="P17" s="119">
        <v>11947</v>
      </c>
    </row>
    <row r="18" spans="1:16" ht="13.5" customHeight="1" thickBot="1">
      <c r="A18" s="15"/>
      <c r="B18" s="224">
        <v>750</v>
      </c>
      <c r="C18" s="119">
        <v>4940</v>
      </c>
      <c r="D18" s="119">
        <v>5521.75</v>
      </c>
      <c r="E18" s="119">
        <v>6077.5</v>
      </c>
      <c r="F18" s="119">
        <v>6545.5</v>
      </c>
      <c r="G18" s="119">
        <v>7237.75</v>
      </c>
      <c r="H18" s="123">
        <v>7865</v>
      </c>
      <c r="I18" s="123">
        <v>8567</v>
      </c>
      <c r="J18" s="123">
        <v>9031.75</v>
      </c>
      <c r="K18" s="123">
        <v>9499.75</v>
      </c>
      <c r="L18" s="123">
        <v>10182.25</v>
      </c>
      <c r="M18" s="123">
        <v>10676.25</v>
      </c>
      <c r="N18" s="123">
        <v>11339.25</v>
      </c>
      <c r="O18" s="123">
        <v>12983.75</v>
      </c>
      <c r="P18" s="123">
        <v>13767</v>
      </c>
    </row>
    <row r="19" spans="1:16" ht="13.5" customHeight="1" thickBot="1">
      <c r="A19" s="15"/>
      <c r="B19" s="224">
        <v>800</v>
      </c>
      <c r="C19" s="123">
        <v>5086.25</v>
      </c>
      <c r="D19" s="123">
        <v>5697.25</v>
      </c>
      <c r="E19" s="123">
        <v>6269.25</v>
      </c>
      <c r="F19" s="123">
        <v>6760</v>
      </c>
      <c r="G19" s="123">
        <v>7468.5</v>
      </c>
      <c r="H19" s="125">
        <v>8784.75</v>
      </c>
      <c r="I19" s="125">
        <v>9577.75</v>
      </c>
      <c r="J19" s="125">
        <v>10123.75</v>
      </c>
      <c r="K19" s="125">
        <v>10676.25</v>
      </c>
      <c r="L19" s="125">
        <v>11449.75</v>
      </c>
      <c r="M19" s="125">
        <v>12038</v>
      </c>
      <c r="N19" s="125">
        <v>12827.75</v>
      </c>
      <c r="O19" s="125">
        <v>13468</v>
      </c>
      <c r="P19" s="125">
        <v>14205.75</v>
      </c>
    </row>
    <row r="20" spans="1:16" ht="13.5" customHeight="1">
      <c r="A20" s="15"/>
      <c r="B20" s="224">
        <v>850</v>
      </c>
      <c r="C20" s="125">
        <v>5846.75</v>
      </c>
      <c r="D20" s="125">
        <v>6548.75</v>
      </c>
      <c r="E20" s="125">
        <v>7221.5</v>
      </c>
      <c r="F20" s="125">
        <v>7949.5</v>
      </c>
      <c r="G20" s="125">
        <v>8589.75</v>
      </c>
      <c r="H20" s="125">
        <v>9343.75</v>
      </c>
      <c r="I20" s="125">
        <v>10175.75</v>
      </c>
      <c r="J20" s="125">
        <v>10738</v>
      </c>
      <c r="K20" s="125">
        <v>11310</v>
      </c>
      <c r="L20" s="125">
        <v>12125.75</v>
      </c>
      <c r="M20" s="125">
        <v>12723.75</v>
      </c>
      <c r="N20" s="125">
        <v>13624</v>
      </c>
      <c r="O20" s="125">
        <v>14209</v>
      </c>
      <c r="P20" s="125" t="s">
        <v>6</v>
      </c>
    </row>
    <row r="21" spans="1:16" ht="13.5" customHeight="1">
      <c r="A21" s="15"/>
      <c r="B21" s="224">
        <v>900</v>
      </c>
      <c r="C21" s="125">
        <v>5989.75</v>
      </c>
      <c r="D21" s="125">
        <v>6724.25</v>
      </c>
      <c r="E21" s="125">
        <v>7413.25</v>
      </c>
      <c r="F21" s="125">
        <v>8157.5</v>
      </c>
      <c r="G21" s="125">
        <v>8820.5</v>
      </c>
      <c r="H21" s="125">
        <v>9600.5</v>
      </c>
      <c r="I21" s="125">
        <v>10458.5</v>
      </c>
      <c r="J21" s="125">
        <v>11046.75</v>
      </c>
      <c r="K21" s="125">
        <v>11631.75</v>
      </c>
      <c r="L21" s="125">
        <v>12473.5</v>
      </c>
      <c r="M21" s="125">
        <v>13094.25</v>
      </c>
      <c r="N21" s="125">
        <v>14014</v>
      </c>
      <c r="O21" s="125" t="s">
        <v>6</v>
      </c>
      <c r="P21" s="125" t="s">
        <v>6</v>
      </c>
    </row>
    <row r="22" spans="1:16" ht="13.5" customHeight="1">
      <c r="A22" s="15"/>
      <c r="B22" s="224">
        <v>950</v>
      </c>
      <c r="C22" s="125">
        <v>6119.75</v>
      </c>
      <c r="D22" s="125">
        <v>6929</v>
      </c>
      <c r="E22" s="125">
        <v>7647.25</v>
      </c>
      <c r="F22" s="125">
        <v>8411</v>
      </c>
      <c r="G22" s="125">
        <v>9100</v>
      </c>
      <c r="H22" s="125">
        <v>9906</v>
      </c>
      <c r="I22" s="125">
        <v>10806.25</v>
      </c>
      <c r="J22" s="125">
        <v>11407.5</v>
      </c>
      <c r="K22" s="125">
        <v>12012</v>
      </c>
      <c r="L22" s="125">
        <v>12886.25</v>
      </c>
      <c r="M22" s="125">
        <v>13607.75</v>
      </c>
      <c r="N22" s="125" t="s">
        <v>6</v>
      </c>
      <c r="O22" s="125" t="s">
        <v>6</v>
      </c>
      <c r="P22" s="125" t="s">
        <v>6</v>
      </c>
    </row>
    <row r="23" spans="1:16" ht="13.5" customHeight="1">
      <c r="A23" s="15"/>
      <c r="B23" s="224">
        <v>1000</v>
      </c>
      <c r="C23" s="125">
        <v>6269.25</v>
      </c>
      <c r="D23" s="125">
        <v>7101.25</v>
      </c>
      <c r="E23" s="125">
        <v>7998.25</v>
      </c>
      <c r="F23" s="125">
        <v>8619</v>
      </c>
      <c r="G23" s="125">
        <v>9330.75</v>
      </c>
      <c r="H23" s="125">
        <v>10162.75</v>
      </c>
      <c r="I23" s="125">
        <v>11089</v>
      </c>
      <c r="J23" s="125">
        <v>11709.75</v>
      </c>
      <c r="K23" s="125">
        <v>12333.75</v>
      </c>
      <c r="L23" s="125">
        <v>13318.5</v>
      </c>
      <c r="M23" s="125" t="s">
        <v>6</v>
      </c>
      <c r="N23" s="125" t="s">
        <v>6</v>
      </c>
      <c r="O23" s="125" t="s">
        <v>6</v>
      </c>
      <c r="P23" s="125" t="s">
        <v>6</v>
      </c>
    </row>
    <row r="24" spans="1:16" ht="13.5" customHeight="1">
      <c r="A24" s="15"/>
      <c r="B24" s="224">
        <v>1050</v>
      </c>
      <c r="C24" s="125">
        <v>6444.75</v>
      </c>
      <c r="D24" s="125">
        <v>7312.5</v>
      </c>
      <c r="E24" s="125">
        <v>8229</v>
      </c>
      <c r="F24" s="125">
        <v>8869.25</v>
      </c>
      <c r="G24" s="125">
        <v>9607</v>
      </c>
      <c r="H24" s="125">
        <v>10474.75</v>
      </c>
      <c r="I24" s="125">
        <v>11427</v>
      </c>
      <c r="J24" s="125">
        <v>12070.5</v>
      </c>
      <c r="K24" s="125">
        <v>12714</v>
      </c>
      <c r="L24" s="125" t="s">
        <v>6</v>
      </c>
      <c r="M24" s="125" t="s">
        <v>6</v>
      </c>
      <c r="N24" s="125" t="s">
        <v>6</v>
      </c>
      <c r="O24" s="125" t="s">
        <v>6</v>
      </c>
      <c r="P24" s="125" t="s">
        <v>6</v>
      </c>
    </row>
    <row r="25" spans="1:16" ht="13.5" customHeight="1">
      <c r="A25" s="15"/>
      <c r="B25" s="224">
        <v>1100</v>
      </c>
      <c r="C25" s="125">
        <v>6591</v>
      </c>
      <c r="D25" s="125">
        <v>7488</v>
      </c>
      <c r="E25" s="125">
        <v>8427.25</v>
      </c>
      <c r="F25" s="125">
        <v>9083.75</v>
      </c>
      <c r="G25" s="125">
        <v>9834.5</v>
      </c>
      <c r="H25" s="125">
        <v>10731.5</v>
      </c>
      <c r="I25" s="125">
        <v>11716.25</v>
      </c>
      <c r="J25" s="125">
        <v>12376</v>
      </c>
      <c r="K25" s="125" t="s">
        <v>6</v>
      </c>
      <c r="L25" s="125" t="s">
        <v>6</v>
      </c>
      <c r="M25" s="125" t="s">
        <v>6</v>
      </c>
      <c r="N25" s="125" t="s">
        <v>6</v>
      </c>
      <c r="O25" s="125" t="s">
        <v>6</v>
      </c>
      <c r="P25" s="125" t="s">
        <v>6</v>
      </c>
    </row>
    <row r="26" spans="1:16" ht="13.5" customHeight="1">
      <c r="N26" s="221"/>
    </row>
    <row r="27" spans="1:16" ht="13.5" customHeight="1">
      <c r="B27" s="14" t="s">
        <v>8</v>
      </c>
      <c r="C27" s="23"/>
      <c r="D27" s="23"/>
      <c r="E27" s="13"/>
      <c r="F27" s="13"/>
      <c r="G27" s="13"/>
      <c r="H27" s="13"/>
      <c r="I27" s="24"/>
      <c r="J27" s="14" t="s">
        <v>9</v>
      </c>
      <c r="K27" s="13"/>
      <c r="M27" s="13"/>
      <c r="N27" s="13"/>
      <c r="O27" s="13"/>
    </row>
    <row r="28" spans="1:16" ht="13.5" customHeight="1">
      <c r="B28" s="14" t="s">
        <v>10</v>
      </c>
      <c r="C28" s="13"/>
      <c r="D28" s="13"/>
      <c r="E28" s="13"/>
      <c r="F28" s="13"/>
      <c r="G28" s="13"/>
      <c r="H28" s="13"/>
      <c r="I28" s="24"/>
      <c r="J28" s="14" t="s">
        <v>11</v>
      </c>
      <c r="K28" s="13"/>
      <c r="M28" s="13"/>
      <c r="N28" s="13"/>
      <c r="O28" s="13"/>
    </row>
    <row r="29" spans="1:16" ht="13.5" customHeight="1">
      <c r="B29" s="14" t="s">
        <v>12</v>
      </c>
      <c r="C29" s="26"/>
      <c r="D29" s="26"/>
      <c r="E29" s="13"/>
      <c r="F29" s="13"/>
      <c r="G29" s="13"/>
      <c r="H29" s="13"/>
      <c r="I29" s="24"/>
      <c r="J29" s="14" t="s">
        <v>13</v>
      </c>
      <c r="K29" s="13"/>
      <c r="M29" s="13"/>
      <c r="N29" s="13"/>
      <c r="O29" s="13"/>
    </row>
    <row r="30" spans="1:16" ht="13.5" customHeight="1">
      <c r="B30" s="14" t="s">
        <v>14</v>
      </c>
      <c r="C30" s="13"/>
      <c r="D30" s="26"/>
      <c r="E30" s="13"/>
      <c r="F30" s="13"/>
      <c r="G30" s="13"/>
      <c r="H30" s="13"/>
      <c r="I30" s="24"/>
      <c r="J30" s="14" t="s">
        <v>15</v>
      </c>
      <c r="K30" s="13"/>
      <c r="M30" s="13"/>
      <c r="N30" s="13"/>
      <c r="O30" s="13"/>
    </row>
    <row r="31" spans="1:16" ht="13.5" customHeight="1">
      <c r="B31" s="14" t="s">
        <v>16</v>
      </c>
      <c r="C31" s="13"/>
      <c r="D31" s="26"/>
      <c r="E31" s="13"/>
      <c r="F31" s="13"/>
      <c r="G31" s="13"/>
      <c r="H31" s="13"/>
      <c r="I31" s="24"/>
      <c r="J31" s="14" t="s">
        <v>17</v>
      </c>
      <c r="K31" s="13"/>
      <c r="M31" s="13"/>
      <c r="N31" s="13"/>
      <c r="O31" s="13"/>
    </row>
    <row r="32" spans="1:16" ht="13.5" customHeight="1">
      <c r="B32" s="14" t="s">
        <v>18</v>
      </c>
      <c r="C32" s="13"/>
      <c r="D32" s="13"/>
      <c r="E32" s="13"/>
      <c r="F32" s="13"/>
      <c r="G32" s="13"/>
      <c r="H32" s="13"/>
      <c r="I32" s="24"/>
      <c r="J32" s="31" t="s">
        <v>19</v>
      </c>
      <c r="K32" s="13"/>
      <c r="M32" s="13"/>
      <c r="N32" s="13"/>
      <c r="O32" s="13"/>
    </row>
    <row r="33" spans="1:16" ht="13.5" customHeight="1">
      <c r="B33" s="14" t="s">
        <v>20</v>
      </c>
      <c r="C33" s="13"/>
      <c r="D33" s="13"/>
      <c r="E33" s="13"/>
      <c r="F33" s="13"/>
      <c r="G33" s="13"/>
      <c r="H33" s="13"/>
      <c r="I33" s="24"/>
      <c r="J33" s="13" t="s">
        <v>21</v>
      </c>
      <c r="K33" s="13"/>
      <c r="M33" s="13"/>
      <c r="N33" s="13"/>
      <c r="O33" s="13"/>
    </row>
    <row r="34" spans="1:16" ht="13.5" customHeight="1">
      <c r="B34" s="14" t="s">
        <v>22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13"/>
    </row>
    <row r="35" spans="1:16" ht="13.5" customHeight="1">
      <c r="B35" s="14" t="s">
        <v>23</v>
      </c>
      <c r="C35" s="13"/>
      <c r="D35" s="13"/>
      <c r="E35" s="13"/>
      <c r="F35" s="13"/>
      <c r="G35" s="13"/>
      <c r="H35" s="13"/>
      <c r="I35" s="24"/>
      <c r="J35" s="13"/>
      <c r="L35" s="13"/>
      <c r="M35" s="13"/>
      <c r="N35" s="25"/>
      <c r="O35" s="13"/>
    </row>
    <row r="36" spans="1:16" ht="13.5" customHeight="1">
      <c r="B36" s="14" t="s">
        <v>24</v>
      </c>
      <c r="C36" s="13"/>
      <c r="D36" s="13"/>
      <c r="E36" s="13"/>
      <c r="F36" s="13"/>
      <c r="G36" s="13"/>
      <c r="H36" s="13"/>
      <c r="I36" s="24"/>
      <c r="J36" s="13"/>
      <c r="L36" s="13"/>
      <c r="M36" s="13"/>
      <c r="N36" s="25"/>
      <c r="O36" s="13"/>
    </row>
    <row r="37" spans="1:16" ht="13.5" customHeight="1">
      <c r="B37" s="14" t="s">
        <v>25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25"/>
      <c r="O37" s="13"/>
    </row>
    <row r="38" spans="1:16" ht="9.9499999999999993" customHeight="1">
      <c r="B38" s="14" t="s">
        <v>26</v>
      </c>
      <c r="N38" s="221"/>
    </row>
    <row r="39" spans="1:16" ht="9.9499999999999993" customHeight="1" thickBo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22"/>
      <c r="O39" s="20"/>
      <c r="P39" s="20"/>
    </row>
    <row r="40" spans="1:16" ht="13.5" customHeight="1">
      <c r="A40" s="28"/>
      <c r="B40" s="258" t="s">
        <v>33</v>
      </c>
      <c r="C40" s="258"/>
      <c r="D40" s="258"/>
      <c r="E40" s="30"/>
      <c r="F40" s="257" t="s">
        <v>28</v>
      </c>
      <c r="G40" s="257"/>
      <c r="H40" s="257"/>
      <c r="I40" s="29"/>
      <c r="J40" s="256" t="s">
        <v>29</v>
      </c>
      <c r="K40" s="256"/>
      <c r="L40" s="256"/>
      <c r="M40" s="29"/>
      <c r="N40" s="256" t="s">
        <v>30</v>
      </c>
      <c r="O40" s="256"/>
      <c r="P40" s="256"/>
    </row>
    <row r="41" spans="1:16" ht="13.5" customHeight="1">
      <c r="A41" s="32"/>
      <c r="B41" s="246"/>
      <c r="C41" s="246"/>
      <c r="D41" s="246"/>
      <c r="E41" s="33"/>
      <c r="F41" s="247"/>
      <c r="G41" s="247"/>
      <c r="H41" s="247"/>
      <c r="I41" s="31"/>
      <c r="J41" s="248"/>
      <c r="K41" s="248"/>
      <c r="L41" s="248"/>
      <c r="M41" s="31"/>
      <c r="N41" s="248"/>
      <c r="O41" s="248"/>
      <c r="P41" s="248"/>
    </row>
    <row r="42" spans="1:16" ht="13.5" customHeight="1">
      <c r="A42" s="32"/>
      <c r="B42" s="246"/>
      <c r="C42" s="246"/>
      <c r="D42" s="246"/>
      <c r="E42" s="33"/>
      <c r="F42" s="247"/>
      <c r="G42" s="247"/>
      <c r="H42" s="247"/>
      <c r="I42" s="31"/>
      <c r="J42" s="248"/>
      <c r="K42" s="248"/>
      <c r="L42" s="248"/>
      <c r="M42" s="31"/>
      <c r="N42" s="248"/>
      <c r="O42" s="248"/>
      <c r="P42" s="248"/>
    </row>
    <row r="43" spans="1:16" ht="13.5" customHeight="1">
      <c r="A43" s="32"/>
      <c r="B43" s="246"/>
      <c r="C43" s="246"/>
      <c r="D43" s="246"/>
      <c r="E43" s="33"/>
      <c r="F43" s="247"/>
      <c r="G43" s="247"/>
      <c r="H43" s="247"/>
      <c r="I43" s="31"/>
      <c r="J43" s="248"/>
      <c r="K43" s="248"/>
      <c r="L43" s="248"/>
      <c r="M43" s="31"/>
      <c r="N43" s="248"/>
      <c r="O43" s="248"/>
      <c r="P43" s="248"/>
    </row>
  </sheetData>
  <mergeCells count="10">
    <mergeCell ref="N40:P43"/>
    <mergeCell ref="J40:L43"/>
    <mergeCell ref="F40:H43"/>
    <mergeCell ref="B40:D43"/>
    <mergeCell ref="B1:D5"/>
    <mergeCell ref="F1:L5"/>
    <mergeCell ref="N1:O5"/>
    <mergeCell ref="B7:B8"/>
    <mergeCell ref="C7:P7"/>
    <mergeCell ref="B6:P6"/>
  </mergeCells>
  <pageMargins left="0.19685039370078741" right="0.19685039370078741" top="0.19685039370078741" bottom="0.19685039370078741" header="0.19685039370078741" footer="0.19685039370078741"/>
  <pageSetup paperSize="9" scale="9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022D-1693-40BE-8A3D-CFE388E84C3C}">
  <dimension ref="A1:AQ80"/>
  <sheetViews>
    <sheetView topLeftCell="AH1" workbookViewId="0">
      <selection activeCell="AQ2" sqref="AQ2"/>
    </sheetView>
  </sheetViews>
  <sheetFormatPr defaultRowHeight="14.25"/>
  <sheetData>
    <row r="1" spans="1:43">
      <c r="A1" s="205" t="s">
        <v>3</v>
      </c>
      <c r="B1" s="224">
        <v>150</v>
      </c>
      <c r="C1" s="224">
        <v>170</v>
      </c>
      <c r="D1" s="373">
        <v>191</v>
      </c>
      <c r="E1" s="224">
        <v>212</v>
      </c>
      <c r="F1" s="224">
        <v>232</v>
      </c>
      <c r="G1" s="224">
        <v>253</v>
      </c>
      <c r="H1" s="224">
        <v>273</v>
      </c>
      <c r="I1" s="374">
        <v>294</v>
      </c>
      <c r="J1" s="224">
        <v>315</v>
      </c>
      <c r="K1" s="224">
        <v>335</v>
      </c>
      <c r="L1" s="224">
        <v>356</v>
      </c>
      <c r="M1" s="224">
        <v>376</v>
      </c>
      <c r="N1" s="373">
        <v>397</v>
      </c>
      <c r="O1" s="224">
        <v>418</v>
      </c>
      <c r="P1" s="224">
        <v>438</v>
      </c>
      <c r="Q1" s="224">
        <v>459</v>
      </c>
      <c r="R1" s="224">
        <v>479</v>
      </c>
      <c r="S1" s="373">
        <v>500</v>
      </c>
      <c r="T1" s="224">
        <v>521</v>
      </c>
      <c r="U1" s="224">
        <v>541</v>
      </c>
      <c r="V1" s="224">
        <v>562</v>
      </c>
      <c r="W1" s="224">
        <v>582</v>
      </c>
      <c r="X1" s="373">
        <v>603</v>
      </c>
      <c r="Y1" s="224">
        <v>624</v>
      </c>
      <c r="Z1" s="224">
        <v>644</v>
      </c>
      <c r="AA1" s="224">
        <v>665</v>
      </c>
      <c r="AB1" s="224">
        <v>685</v>
      </c>
      <c r="AC1" s="373">
        <v>706</v>
      </c>
      <c r="AD1" s="375">
        <v>727</v>
      </c>
      <c r="AE1" s="375">
        <v>748</v>
      </c>
      <c r="AF1" s="375">
        <v>769</v>
      </c>
      <c r="AG1" s="375">
        <v>790</v>
      </c>
      <c r="AH1" s="375">
        <v>811</v>
      </c>
      <c r="AI1" s="375">
        <v>832</v>
      </c>
      <c r="AJ1" s="375">
        <v>853</v>
      </c>
      <c r="AK1" s="375">
        <v>874</v>
      </c>
      <c r="AL1" s="375">
        <v>895</v>
      </c>
      <c r="AM1" s="375">
        <v>916</v>
      </c>
      <c r="AN1" s="375">
        <v>937</v>
      </c>
      <c r="AO1" s="375">
        <v>958</v>
      </c>
      <c r="AP1" s="375">
        <v>979</v>
      </c>
      <c r="AQ1" s="375">
        <v>1000</v>
      </c>
    </row>
    <row r="2" spans="1:43">
      <c r="A2" s="224">
        <v>200</v>
      </c>
      <c r="B2" s="152">
        <v>30900.870000000003</v>
      </c>
      <c r="C2" s="152">
        <v>32295.9</v>
      </c>
      <c r="D2" s="152">
        <v>33710.040000000008</v>
      </c>
      <c r="E2" s="152">
        <v>35124.180000000008</v>
      </c>
      <c r="F2" s="152">
        <v>36519.21</v>
      </c>
      <c r="G2" s="152">
        <v>37933.35</v>
      </c>
      <c r="H2" s="152">
        <v>39328.380000000005</v>
      </c>
      <c r="I2" s="152">
        <v>40742.520000000004</v>
      </c>
      <c r="J2" s="152">
        <v>42156.66</v>
      </c>
      <c r="K2" s="152">
        <v>43551.69</v>
      </c>
      <c r="L2" s="152">
        <v>44965.83</v>
      </c>
      <c r="M2" s="152">
        <v>46360.860000000008</v>
      </c>
      <c r="N2" s="152">
        <v>47775</v>
      </c>
      <c r="O2" s="152">
        <v>49189.140000000007</v>
      </c>
      <c r="P2" s="152">
        <v>50584.170000000006</v>
      </c>
      <c r="Q2" s="152">
        <v>51998.310000000005</v>
      </c>
      <c r="R2" s="152">
        <v>53393.340000000004</v>
      </c>
      <c r="S2" s="152">
        <v>54807.48</v>
      </c>
      <c r="T2" s="152">
        <v>56221.62</v>
      </c>
      <c r="U2" s="152">
        <v>57616.65</v>
      </c>
      <c r="V2" s="152">
        <v>59030.790000000008</v>
      </c>
      <c r="W2" s="152">
        <v>60425.820000000007</v>
      </c>
      <c r="X2" s="152">
        <v>61839.960000000006</v>
      </c>
      <c r="Y2" s="152">
        <v>63254.1</v>
      </c>
      <c r="Z2" s="152">
        <v>64649.13</v>
      </c>
      <c r="AA2" s="152">
        <v>66063.27</v>
      </c>
      <c r="AB2" s="152">
        <v>67458.3</v>
      </c>
      <c r="AC2" s="152">
        <v>68872.44</v>
      </c>
      <c r="AD2" s="152">
        <v>70286.580000000016</v>
      </c>
      <c r="AE2" s="152">
        <v>71700.72</v>
      </c>
      <c r="AF2" s="152">
        <v>73114.860000000015</v>
      </c>
      <c r="AG2" s="152">
        <v>74529</v>
      </c>
      <c r="AH2" s="152">
        <v>75943.14</v>
      </c>
      <c r="AI2" s="152">
        <v>77357.280000000013</v>
      </c>
      <c r="AJ2" s="152">
        <v>78771.42</v>
      </c>
      <c r="AK2" s="152">
        <v>80185.560000000012</v>
      </c>
      <c r="AL2" s="152">
        <v>81599.7</v>
      </c>
      <c r="AM2" s="152">
        <v>83013.840000000011</v>
      </c>
      <c r="AN2" s="152">
        <v>84427.98000000001</v>
      </c>
      <c r="AO2" s="152">
        <v>85842.12000000001</v>
      </c>
      <c r="AP2" s="152">
        <v>87256.26</v>
      </c>
      <c r="AQ2" s="152">
        <v>88670.400000000009</v>
      </c>
    </row>
    <row r="3" spans="1:43">
      <c r="A3" s="224">
        <v>250</v>
      </c>
      <c r="B3" s="152">
        <v>33194.07</v>
      </c>
      <c r="C3" s="152">
        <v>34799.310000000005</v>
      </c>
      <c r="D3" s="152">
        <v>36442.770000000004</v>
      </c>
      <c r="E3" s="152">
        <v>38086.230000000003</v>
      </c>
      <c r="F3" s="152">
        <v>39710.58</v>
      </c>
      <c r="G3" s="152">
        <v>41354.040000000008</v>
      </c>
      <c r="H3" s="152">
        <v>42959.28</v>
      </c>
      <c r="I3" s="152">
        <v>44602.740000000005</v>
      </c>
      <c r="J3" s="152">
        <v>46246.200000000004</v>
      </c>
      <c r="K3" s="152">
        <v>47870.55</v>
      </c>
      <c r="L3" s="152">
        <v>49494.9</v>
      </c>
      <c r="M3" s="152">
        <v>51119.25</v>
      </c>
      <c r="N3" s="152">
        <v>52762.710000000006</v>
      </c>
      <c r="O3" s="152">
        <v>54406.170000000006</v>
      </c>
      <c r="P3" s="152">
        <v>56011.410000000011</v>
      </c>
      <c r="Q3" s="152">
        <v>57654.87</v>
      </c>
      <c r="R3" s="152">
        <v>59279.22</v>
      </c>
      <c r="S3" s="152">
        <v>60922.68</v>
      </c>
      <c r="T3" s="152">
        <v>62547.03</v>
      </c>
      <c r="U3" s="152">
        <v>64171.38</v>
      </c>
      <c r="V3" s="152">
        <v>65814.840000000011</v>
      </c>
      <c r="W3" s="152">
        <v>67439.19</v>
      </c>
      <c r="X3" s="152">
        <v>69063.540000000008</v>
      </c>
      <c r="Y3" s="152">
        <v>70707</v>
      </c>
      <c r="Z3" s="152">
        <v>72331.350000000006</v>
      </c>
      <c r="AA3" s="152">
        <v>73974.810000000012</v>
      </c>
      <c r="AB3" s="152">
        <v>75580.05</v>
      </c>
      <c r="AC3" s="152">
        <v>77223.510000000009</v>
      </c>
      <c r="AD3" s="152">
        <v>78866.97</v>
      </c>
      <c r="AE3" s="152">
        <v>80510.430000000008</v>
      </c>
      <c r="AF3" s="152">
        <v>82153.89</v>
      </c>
      <c r="AG3" s="152">
        <v>83797.350000000006</v>
      </c>
      <c r="AH3" s="152">
        <v>85421.7</v>
      </c>
      <c r="AI3" s="152">
        <v>87065.16</v>
      </c>
      <c r="AJ3" s="152">
        <v>88708.62000000001</v>
      </c>
      <c r="AK3" s="152">
        <v>90352.080000000016</v>
      </c>
      <c r="AL3" s="152">
        <v>91995.540000000008</v>
      </c>
      <c r="AM3" s="152">
        <v>93639</v>
      </c>
      <c r="AN3" s="152">
        <v>95263.35</v>
      </c>
      <c r="AO3" s="152">
        <v>96906.81</v>
      </c>
      <c r="AP3" s="152">
        <v>98550.270000000019</v>
      </c>
      <c r="AQ3" s="152">
        <v>100193.73000000001</v>
      </c>
    </row>
    <row r="4" spans="1:43">
      <c r="A4" s="224">
        <v>300</v>
      </c>
      <c r="B4" s="152">
        <v>35468.160000000003</v>
      </c>
      <c r="C4" s="152">
        <v>37321.83</v>
      </c>
      <c r="D4" s="152">
        <v>39175.5</v>
      </c>
      <c r="E4" s="152">
        <v>41048.280000000006</v>
      </c>
      <c r="F4" s="152">
        <v>42882.840000000004</v>
      </c>
      <c r="G4" s="152">
        <v>44755.62</v>
      </c>
      <c r="H4" s="152">
        <v>46590.18</v>
      </c>
      <c r="I4" s="152">
        <v>48462.960000000006</v>
      </c>
      <c r="J4" s="152">
        <v>50335.740000000005</v>
      </c>
      <c r="K4" s="152">
        <v>52170.3</v>
      </c>
      <c r="L4" s="152">
        <v>54043.08</v>
      </c>
      <c r="M4" s="152">
        <v>55877.640000000007</v>
      </c>
      <c r="N4" s="152">
        <v>57750.420000000006</v>
      </c>
      <c r="O4" s="152">
        <v>59604.090000000004</v>
      </c>
      <c r="P4" s="152">
        <v>61457.760000000009</v>
      </c>
      <c r="Q4" s="152">
        <v>63311.43</v>
      </c>
      <c r="R4" s="152">
        <v>65165.100000000006</v>
      </c>
      <c r="S4" s="152">
        <v>67018.77</v>
      </c>
      <c r="T4" s="152">
        <v>68891.55</v>
      </c>
      <c r="U4" s="152">
        <v>70726.110000000015</v>
      </c>
      <c r="V4" s="152">
        <v>72598.89</v>
      </c>
      <c r="W4" s="152">
        <v>74452.560000000012</v>
      </c>
      <c r="X4" s="152">
        <v>76306.23000000001</v>
      </c>
      <c r="Y4" s="152">
        <v>78179.010000000009</v>
      </c>
      <c r="Z4" s="152">
        <v>80013.570000000007</v>
      </c>
      <c r="AA4" s="152">
        <v>81886.350000000006</v>
      </c>
      <c r="AB4" s="152">
        <v>83720.91</v>
      </c>
      <c r="AC4" s="152">
        <v>85593.69</v>
      </c>
      <c r="AD4" s="152">
        <v>87447.360000000001</v>
      </c>
      <c r="AE4" s="152">
        <v>89320.140000000014</v>
      </c>
      <c r="AF4" s="152">
        <v>91192.920000000013</v>
      </c>
      <c r="AG4" s="152">
        <v>93046.590000000011</v>
      </c>
      <c r="AH4" s="152">
        <v>94919.37000000001</v>
      </c>
      <c r="AI4" s="152">
        <v>96773.040000000008</v>
      </c>
      <c r="AJ4" s="152">
        <v>98645.820000000022</v>
      </c>
      <c r="AK4" s="152">
        <v>100518.6</v>
      </c>
      <c r="AL4" s="152">
        <v>102372.27000000002</v>
      </c>
      <c r="AM4" s="152">
        <v>104245.05</v>
      </c>
      <c r="AN4" s="152">
        <v>106098.72000000002</v>
      </c>
      <c r="AO4" s="152">
        <v>107971.5</v>
      </c>
      <c r="AP4" s="152">
        <v>109844.28000000001</v>
      </c>
      <c r="AQ4" s="152">
        <v>111697.95</v>
      </c>
    </row>
    <row r="5" spans="1:43">
      <c r="A5" s="224">
        <v>350</v>
      </c>
      <c r="B5" s="152">
        <v>37761.360000000001</v>
      </c>
      <c r="C5" s="152">
        <v>39825.240000000005</v>
      </c>
      <c r="D5" s="152">
        <v>41946.450000000004</v>
      </c>
      <c r="E5" s="152">
        <v>44010.33</v>
      </c>
      <c r="F5" s="152">
        <v>46074.210000000006</v>
      </c>
      <c r="G5" s="152">
        <v>48157.200000000004</v>
      </c>
      <c r="H5" s="152">
        <v>50240.19</v>
      </c>
      <c r="I5" s="152">
        <v>52323.18</v>
      </c>
      <c r="J5" s="152">
        <v>54406.170000000006</v>
      </c>
      <c r="K5" s="152">
        <v>56489.160000000011</v>
      </c>
      <c r="L5" s="152">
        <v>58572.15</v>
      </c>
      <c r="M5" s="152">
        <v>60636.03</v>
      </c>
      <c r="N5" s="152">
        <v>62735.4</v>
      </c>
      <c r="O5" s="152">
        <v>64821.120000000003</v>
      </c>
      <c r="P5" s="152">
        <v>66885</v>
      </c>
      <c r="Q5" s="152">
        <v>68987.100000000006</v>
      </c>
      <c r="R5" s="152">
        <v>71050.98000000001</v>
      </c>
      <c r="S5" s="152">
        <v>73133.97</v>
      </c>
      <c r="T5" s="152">
        <v>75236.070000000007</v>
      </c>
      <c r="U5" s="152">
        <v>77299.95</v>
      </c>
      <c r="V5" s="152">
        <v>79382.94</v>
      </c>
      <c r="W5" s="152">
        <v>81446.820000000007</v>
      </c>
      <c r="X5" s="152">
        <v>83548.92</v>
      </c>
      <c r="Y5" s="152">
        <v>85631.91</v>
      </c>
      <c r="Z5" s="152">
        <v>87695.790000000008</v>
      </c>
      <c r="AA5" s="152">
        <v>89797.890000000014</v>
      </c>
      <c r="AB5" s="152">
        <v>91861.770000000019</v>
      </c>
      <c r="AC5" s="152">
        <v>93944.76</v>
      </c>
      <c r="AD5" s="152">
        <v>96046.86</v>
      </c>
      <c r="AE5" s="152">
        <v>98129.85</v>
      </c>
      <c r="AF5" s="152">
        <v>100231.95</v>
      </c>
      <c r="AG5" s="152">
        <v>102314.94</v>
      </c>
      <c r="AH5" s="152">
        <v>104397.93000000001</v>
      </c>
      <c r="AI5" s="152">
        <v>106500.03000000001</v>
      </c>
      <c r="AJ5" s="152">
        <v>108583.02000000002</v>
      </c>
      <c r="AK5" s="152">
        <v>110666.01</v>
      </c>
      <c r="AL5" s="152">
        <v>112768.11</v>
      </c>
      <c r="AM5" s="152">
        <v>114851.1</v>
      </c>
      <c r="AN5" s="152">
        <v>116953.2</v>
      </c>
      <c r="AO5" s="152">
        <v>119036.19</v>
      </c>
      <c r="AP5" s="152">
        <v>121119.18000000001</v>
      </c>
      <c r="AQ5" s="152">
        <v>123221.28000000001</v>
      </c>
    </row>
    <row r="6" spans="1:43">
      <c r="A6" s="224">
        <v>400</v>
      </c>
      <c r="B6" s="152">
        <v>40035.450000000004</v>
      </c>
      <c r="C6" s="152">
        <v>42328.65</v>
      </c>
      <c r="D6" s="152">
        <v>44660.070000000007</v>
      </c>
      <c r="E6" s="152">
        <v>46972.38</v>
      </c>
      <c r="F6" s="152">
        <v>49265.58</v>
      </c>
      <c r="G6" s="152">
        <v>51577.890000000007</v>
      </c>
      <c r="H6" s="152">
        <v>53871.090000000004</v>
      </c>
      <c r="I6" s="152">
        <v>56183.4</v>
      </c>
      <c r="J6" s="152">
        <v>58495.710000000006</v>
      </c>
      <c r="K6" s="152">
        <v>60788.910000000011</v>
      </c>
      <c r="L6" s="152">
        <v>63101.22</v>
      </c>
      <c r="M6" s="152">
        <v>65394.420000000006</v>
      </c>
      <c r="N6" s="152">
        <v>67706.73000000001</v>
      </c>
      <c r="O6" s="152">
        <v>70038.150000000009</v>
      </c>
      <c r="P6" s="152">
        <v>72331.350000000006</v>
      </c>
      <c r="Q6" s="152">
        <v>74643.66</v>
      </c>
      <c r="R6" s="152">
        <v>76936.860000000015</v>
      </c>
      <c r="S6" s="152">
        <v>79249.17</v>
      </c>
      <c r="T6" s="152">
        <v>81561.48000000001</v>
      </c>
      <c r="U6" s="152">
        <v>83854.680000000008</v>
      </c>
      <c r="V6" s="152">
        <v>86166.99</v>
      </c>
      <c r="W6" s="152">
        <v>88460.19</v>
      </c>
      <c r="X6" s="152">
        <v>90772.5</v>
      </c>
      <c r="Y6" s="152">
        <v>93103.920000000013</v>
      </c>
      <c r="Z6" s="152">
        <v>95397.12000000001</v>
      </c>
      <c r="AA6" s="152">
        <v>97709.430000000008</v>
      </c>
      <c r="AB6" s="152">
        <v>100002.63</v>
      </c>
      <c r="AC6" s="152">
        <v>102314.94</v>
      </c>
      <c r="AD6" s="152">
        <v>104627.25</v>
      </c>
      <c r="AE6" s="152">
        <v>106939.56</v>
      </c>
      <c r="AF6" s="152">
        <v>109251.87000000001</v>
      </c>
      <c r="AG6" s="152">
        <v>111583.29000000001</v>
      </c>
      <c r="AH6" s="152">
        <v>113895.6</v>
      </c>
      <c r="AI6" s="152">
        <v>116207.91</v>
      </c>
      <c r="AJ6" s="152">
        <v>118520.22000000002</v>
      </c>
      <c r="AK6" s="152">
        <v>120832.53000000001</v>
      </c>
      <c r="AL6" s="152">
        <v>123144.84000000001</v>
      </c>
      <c r="AM6" s="152">
        <v>125476.26</v>
      </c>
      <c r="AN6" s="152">
        <v>127788.57000000002</v>
      </c>
      <c r="AO6" s="152">
        <v>130100.88000000002</v>
      </c>
      <c r="AP6" s="152">
        <v>132413.19</v>
      </c>
      <c r="AQ6" s="152">
        <v>134725.5</v>
      </c>
    </row>
    <row r="7" spans="1:43">
      <c r="A7" s="224">
        <v>450</v>
      </c>
      <c r="B7" s="152">
        <v>42328.65</v>
      </c>
      <c r="C7" s="152">
        <v>44851.170000000006</v>
      </c>
      <c r="D7" s="152">
        <v>47392.800000000003</v>
      </c>
      <c r="E7" s="152">
        <v>49934.43</v>
      </c>
      <c r="F7" s="152">
        <v>52437.840000000004</v>
      </c>
      <c r="G7" s="152">
        <v>54979.47</v>
      </c>
      <c r="H7" s="152">
        <v>57501.990000000005</v>
      </c>
      <c r="I7" s="152">
        <v>60043.62</v>
      </c>
      <c r="J7" s="152">
        <v>62585.25</v>
      </c>
      <c r="K7" s="152">
        <v>65107.770000000004</v>
      </c>
      <c r="L7" s="152">
        <v>67649.400000000009</v>
      </c>
      <c r="M7" s="152">
        <v>70152.810000000012</v>
      </c>
      <c r="N7" s="152">
        <v>72694.44</v>
      </c>
      <c r="O7" s="152">
        <v>75236.070000000007</v>
      </c>
      <c r="P7" s="152">
        <v>77758.590000000011</v>
      </c>
      <c r="Q7" s="152">
        <v>80300.22</v>
      </c>
      <c r="R7" s="152">
        <v>82822.740000000005</v>
      </c>
      <c r="S7" s="152">
        <v>85364.37000000001</v>
      </c>
      <c r="T7" s="152">
        <v>87906</v>
      </c>
      <c r="U7" s="152">
        <v>90409.41</v>
      </c>
      <c r="V7" s="152">
        <v>92951.040000000008</v>
      </c>
      <c r="W7" s="152">
        <v>95473.56</v>
      </c>
      <c r="X7" s="152">
        <v>98015.19</v>
      </c>
      <c r="Y7" s="152">
        <v>100556.82000000002</v>
      </c>
      <c r="Z7" s="152">
        <v>103079.34000000001</v>
      </c>
      <c r="AA7" s="152">
        <v>105620.97000000002</v>
      </c>
      <c r="AB7" s="152">
        <v>108143.49</v>
      </c>
      <c r="AC7" s="152">
        <v>110666.01</v>
      </c>
      <c r="AD7" s="152">
        <v>113207.64000000001</v>
      </c>
      <c r="AE7" s="152">
        <v>115749.27000000002</v>
      </c>
      <c r="AF7" s="152">
        <v>118290.90000000001</v>
      </c>
      <c r="AG7" s="152">
        <v>120832.53000000001</v>
      </c>
      <c r="AH7" s="152">
        <v>123374.16</v>
      </c>
      <c r="AI7" s="152">
        <v>125915.79000000001</v>
      </c>
      <c r="AJ7" s="152">
        <v>128457.42000000001</v>
      </c>
      <c r="AK7" s="152">
        <v>130999.05</v>
      </c>
      <c r="AL7" s="152">
        <v>133540.68000000002</v>
      </c>
      <c r="AM7" s="152">
        <v>137821.32</v>
      </c>
      <c r="AN7" s="152">
        <v>138623.94</v>
      </c>
      <c r="AO7" s="152">
        <v>141165.57</v>
      </c>
      <c r="AP7" s="152">
        <v>143707.20000000001</v>
      </c>
      <c r="AQ7" s="152">
        <v>146248.83000000002</v>
      </c>
    </row>
    <row r="33" spans="1:7">
      <c r="A33" s="376"/>
      <c r="B33" s="376"/>
      <c r="C33" s="376"/>
      <c r="D33" s="376"/>
      <c r="E33" s="376"/>
      <c r="F33" s="376"/>
      <c r="G33" s="376"/>
    </row>
    <row r="34" spans="1:7">
      <c r="A34" s="376"/>
      <c r="B34" s="238"/>
      <c r="C34" s="238"/>
      <c r="D34" s="238"/>
      <c r="E34" s="238"/>
      <c r="F34" s="238"/>
      <c r="G34" s="238"/>
    </row>
    <row r="35" spans="1:7">
      <c r="A35" s="238"/>
      <c r="B35" s="238"/>
      <c r="C35" s="238"/>
      <c r="D35" s="238"/>
      <c r="E35" s="238"/>
      <c r="F35" s="238"/>
      <c r="G35" s="238"/>
    </row>
    <row r="36" spans="1:7">
      <c r="A36" s="238"/>
      <c r="B36" s="238"/>
      <c r="C36" s="238"/>
      <c r="D36" s="238"/>
      <c r="E36" s="238"/>
      <c r="F36" s="238"/>
      <c r="G36" s="238"/>
    </row>
    <row r="37" spans="1:7">
      <c r="A37" s="238"/>
      <c r="B37" s="238"/>
      <c r="C37" s="238"/>
      <c r="D37" s="238"/>
      <c r="E37" s="238"/>
      <c r="F37" s="238"/>
      <c r="G37" s="238"/>
    </row>
    <row r="38" spans="1:7">
      <c r="A38" s="238"/>
      <c r="B38" s="217"/>
      <c r="C38" s="217"/>
      <c r="D38" s="217"/>
      <c r="E38" s="217"/>
      <c r="F38" s="217"/>
      <c r="G38" s="217"/>
    </row>
    <row r="39" spans="1:7">
      <c r="A39" s="217"/>
      <c r="B39" s="218"/>
      <c r="C39" s="218"/>
      <c r="D39" s="218"/>
      <c r="E39" s="218"/>
      <c r="F39" s="218"/>
      <c r="G39" s="218"/>
    </row>
    <row r="40" spans="1:7">
      <c r="A40" s="217"/>
      <c r="B40" s="218"/>
      <c r="C40" s="218"/>
      <c r="D40" s="218"/>
      <c r="E40" s="218"/>
      <c r="F40" s="218"/>
      <c r="G40" s="218"/>
    </row>
    <row r="41" spans="1:7">
      <c r="A41" s="377"/>
      <c r="B41" s="218"/>
      <c r="C41" s="218"/>
      <c r="D41" s="218"/>
      <c r="E41" s="218"/>
      <c r="F41" s="218"/>
      <c r="G41" s="218"/>
    </row>
    <row r="42" spans="1:7">
      <c r="A42" s="217"/>
      <c r="B42" s="218"/>
      <c r="C42" s="218"/>
      <c r="D42" s="218"/>
      <c r="E42" s="218"/>
      <c r="F42" s="218"/>
      <c r="G42" s="218"/>
    </row>
    <row r="43" spans="1:7">
      <c r="A43" s="217"/>
      <c r="B43" s="218"/>
      <c r="C43" s="218"/>
      <c r="D43" s="218"/>
      <c r="E43" s="218"/>
      <c r="F43" s="218"/>
      <c r="G43" s="218"/>
    </row>
    <row r="44" spans="1:7">
      <c r="A44" s="217"/>
      <c r="B44" s="218"/>
      <c r="C44" s="218"/>
      <c r="D44" s="218"/>
      <c r="E44" s="218"/>
      <c r="F44" s="218"/>
      <c r="G44" s="218"/>
    </row>
    <row r="45" spans="1:7">
      <c r="A45" s="217"/>
      <c r="B45" s="218"/>
      <c r="C45" s="218"/>
      <c r="D45" s="218"/>
      <c r="E45" s="218"/>
      <c r="F45" s="218"/>
      <c r="G45" s="218"/>
    </row>
    <row r="46" spans="1:7">
      <c r="A46" s="378"/>
      <c r="B46" s="218"/>
      <c r="C46" s="218"/>
      <c r="D46" s="218"/>
      <c r="E46" s="218"/>
      <c r="F46" s="218"/>
      <c r="G46" s="218"/>
    </row>
    <row r="47" spans="1:7">
      <c r="A47" s="217"/>
      <c r="B47" s="218"/>
      <c r="C47" s="218"/>
      <c r="D47" s="218"/>
      <c r="E47" s="218"/>
      <c r="F47" s="218"/>
      <c r="G47" s="218"/>
    </row>
    <row r="48" spans="1:7">
      <c r="A48" s="217"/>
      <c r="B48" s="218"/>
      <c r="C48" s="218"/>
      <c r="D48" s="218"/>
      <c r="E48" s="218"/>
      <c r="F48" s="218"/>
      <c r="G48" s="218"/>
    </row>
    <row r="49" spans="1:7">
      <c r="A49" s="217"/>
      <c r="B49" s="218"/>
      <c r="C49" s="218"/>
      <c r="D49" s="218"/>
      <c r="E49" s="218"/>
      <c r="F49" s="218"/>
      <c r="G49" s="218"/>
    </row>
    <row r="50" spans="1:7">
      <c r="A50" s="217"/>
      <c r="B50" s="218"/>
      <c r="C50" s="218"/>
      <c r="D50" s="218"/>
      <c r="E50" s="218"/>
      <c r="F50" s="218"/>
      <c r="G50" s="218"/>
    </row>
    <row r="51" spans="1:7">
      <c r="A51" s="377"/>
      <c r="B51" s="218"/>
      <c r="C51" s="218"/>
      <c r="D51" s="218"/>
      <c r="E51" s="218"/>
      <c r="F51" s="218"/>
      <c r="G51" s="218"/>
    </row>
    <row r="52" spans="1:7">
      <c r="A52" s="217"/>
      <c r="B52" s="218"/>
      <c r="C52" s="218"/>
      <c r="D52" s="218"/>
      <c r="E52" s="218"/>
      <c r="F52" s="218"/>
      <c r="G52" s="218"/>
    </row>
    <row r="53" spans="1:7">
      <c r="A53" s="217"/>
      <c r="B53" s="218"/>
      <c r="C53" s="218"/>
      <c r="D53" s="218"/>
      <c r="E53" s="218"/>
      <c r="F53" s="218"/>
      <c r="G53" s="218"/>
    </row>
    <row r="54" spans="1:7">
      <c r="A54" s="217"/>
      <c r="B54" s="218"/>
      <c r="C54" s="218"/>
      <c r="D54" s="218"/>
      <c r="E54" s="218"/>
      <c r="F54" s="218"/>
      <c r="G54" s="218"/>
    </row>
    <row r="55" spans="1:7">
      <c r="A55" s="217"/>
      <c r="B55" s="218"/>
      <c r="C55" s="218"/>
      <c r="D55" s="218"/>
      <c r="E55" s="218"/>
      <c r="F55" s="218"/>
      <c r="G55" s="218"/>
    </row>
    <row r="56" spans="1:7">
      <c r="A56" s="377"/>
      <c r="B56" s="218"/>
      <c r="C56" s="218"/>
      <c r="D56" s="218"/>
      <c r="E56" s="218"/>
      <c r="F56" s="218"/>
      <c r="G56" s="218"/>
    </row>
    <row r="57" spans="1:7">
      <c r="A57" s="217"/>
      <c r="B57" s="218"/>
      <c r="C57" s="218"/>
      <c r="D57" s="218"/>
      <c r="E57" s="218"/>
      <c r="F57" s="218"/>
      <c r="G57" s="218"/>
    </row>
    <row r="58" spans="1:7">
      <c r="A58" s="217"/>
      <c r="B58" s="218"/>
      <c r="C58" s="218"/>
      <c r="D58" s="218"/>
      <c r="E58" s="218"/>
      <c r="F58" s="218"/>
      <c r="G58" s="218"/>
    </row>
    <row r="59" spans="1:7">
      <c r="A59" s="217"/>
      <c r="B59" s="218"/>
      <c r="C59" s="218"/>
      <c r="D59" s="218"/>
      <c r="E59" s="218"/>
      <c r="F59" s="218"/>
      <c r="G59" s="218"/>
    </row>
    <row r="60" spans="1:7">
      <c r="A60" s="217"/>
      <c r="B60" s="218"/>
      <c r="C60" s="218"/>
      <c r="D60" s="218"/>
      <c r="E60" s="218"/>
      <c r="F60" s="218"/>
      <c r="G60" s="218"/>
    </row>
    <row r="61" spans="1:7">
      <c r="A61" s="377"/>
      <c r="B61" s="218"/>
      <c r="C61" s="218"/>
      <c r="D61" s="218"/>
      <c r="E61" s="218"/>
      <c r="F61" s="218"/>
      <c r="G61" s="218"/>
    </row>
    <row r="62" spans="1:7">
      <c r="A62" s="217"/>
      <c r="B62" s="218"/>
      <c r="C62" s="218"/>
      <c r="D62" s="218"/>
      <c r="E62" s="218"/>
      <c r="F62" s="218"/>
      <c r="G62" s="218"/>
    </row>
    <row r="63" spans="1:7">
      <c r="A63" s="217"/>
      <c r="B63" s="218"/>
      <c r="C63" s="218"/>
      <c r="D63" s="218"/>
      <c r="E63" s="218"/>
      <c r="F63" s="218"/>
      <c r="G63" s="218"/>
    </row>
    <row r="64" spans="1:7">
      <c r="A64" s="217"/>
      <c r="B64" s="218"/>
      <c r="C64" s="218"/>
      <c r="D64" s="218"/>
      <c r="E64" s="218"/>
      <c r="F64" s="218"/>
      <c r="G64" s="218"/>
    </row>
    <row r="65" spans="1:7">
      <c r="A65" s="217"/>
      <c r="B65" s="218"/>
      <c r="C65" s="218"/>
      <c r="D65" s="218"/>
      <c r="E65" s="218"/>
      <c r="F65" s="218"/>
      <c r="G65" s="218"/>
    </row>
    <row r="66" spans="1:7">
      <c r="A66" s="377"/>
      <c r="B66" s="218"/>
      <c r="C66" s="218"/>
      <c r="D66" s="218"/>
      <c r="E66" s="218"/>
      <c r="F66" s="218"/>
      <c r="G66" s="218"/>
    </row>
    <row r="67" spans="1:7">
      <c r="A67" s="379"/>
      <c r="B67" s="218"/>
      <c r="C67" s="218"/>
      <c r="D67" s="218"/>
      <c r="E67" s="218"/>
      <c r="F67" s="218"/>
      <c r="G67" s="218"/>
    </row>
    <row r="68" spans="1:7">
      <c r="A68" s="379"/>
      <c r="B68" s="218"/>
      <c r="C68" s="218"/>
      <c r="D68" s="218"/>
      <c r="E68" s="218"/>
      <c r="F68" s="218"/>
      <c r="G68" s="218"/>
    </row>
    <row r="69" spans="1:7">
      <c r="A69" s="379"/>
      <c r="B69" s="218"/>
      <c r="C69" s="218"/>
      <c r="D69" s="218"/>
      <c r="E69" s="218"/>
      <c r="F69" s="218"/>
      <c r="G69" s="218"/>
    </row>
    <row r="70" spans="1:7">
      <c r="A70" s="379"/>
      <c r="B70" s="218"/>
      <c r="C70" s="218"/>
      <c r="D70" s="218"/>
      <c r="E70" s="218"/>
      <c r="F70" s="218"/>
      <c r="G70" s="218"/>
    </row>
    <row r="71" spans="1:7">
      <c r="A71" s="379"/>
      <c r="B71" s="218"/>
      <c r="C71" s="218"/>
      <c r="D71" s="218"/>
      <c r="E71" s="218"/>
      <c r="F71" s="218"/>
      <c r="G71" s="218"/>
    </row>
    <row r="72" spans="1:7">
      <c r="A72" s="379"/>
      <c r="B72" s="218"/>
      <c r="C72" s="218"/>
      <c r="D72" s="218"/>
      <c r="E72" s="218"/>
      <c r="F72" s="218"/>
      <c r="G72" s="218"/>
    </row>
    <row r="73" spans="1:7">
      <c r="A73" s="379"/>
      <c r="B73" s="218"/>
      <c r="C73" s="218"/>
      <c r="D73" s="218"/>
      <c r="E73" s="218"/>
      <c r="F73" s="218"/>
      <c r="G73" s="218"/>
    </row>
    <row r="74" spans="1:7">
      <c r="A74" s="379"/>
      <c r="B74" s="218"/>
      <c r="C74" s="218"/>
      <c r="D74" s="218"/>
      <c r="E74" s="218"/>
      <c r="F74" s="218"/>
      <c r="G74" s="218"/>
    </row>
    <row r="75" spans="1:7">
      <c r="A75" s="379"/>
      <c r="B75" s="218"/>
      <c r="C75" s="218"/>
      <c r="D75" s="218"/>
      <c r="E75" s="218"/>
      <c r="F75" s="218"/>
      <c r="G75" s="218"/>
    </row>
    <row r="76" spans="1:7">
      <c r="A76" s="379"/>
      <c r="B76" s="218"/>
      <c r="C76" s="218"/>
      <c r="D76" s="218"/>
      <c r="E76" s="218"/>
      <c r="F76" s="218"/>
      <c r="G76" s="218"/>
    </row>
    <row r="77" spans="1:7">
      <c r="A77" s="379"/>
      <c r="B77" s="218"/>
      <c r="C77" s="218"/>
      <c r="D77" s="218"/>
      <c r="E77" s="218"/>
      <c r="F77" s="218"/>
      <c r="G77" s="218"/>
    </row>
    <row r="78" spans="1:7">
      <c r="A78" s="379"/>
      <c r="B78" s="218"/>
      <c r="C78" s="218"/>
      <c r="D78" s="218"/>
      <c r="E78" s="218"/>
      <c r="F78" s="218"/>
      <c r="G78" s="218"/>
    </row>
    <row r="79" spans="1:7">
      <c r="A79" s="379"/>
      <c r="B79" s="218"/>
      <c r="C79" s="218"/>
      <c r="D79" s="218"/>
      <c r="E79" s="218"/>
      <c r="F79" s="218"/>
      <c r="G79" s="218"/>
    </row>
    <row r="80" spans="1:7">
      <c r="A80" s="379"/>
      <c r="B80" s="218"/>
      <c r="C80" s="218"/>
      <c r="D80" s="218"/>
      <c r="E80" s="218"/>
      <c r="F80" s="218"/>
      <c r="G80" s="218"/>
    </row>
  </sheetData>
  <mergeCells count="2">
    <mergeCell ref="A33:A34"/>
    <mergeCell ref="B33:G3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8240-8820-4DB7-A7CC-C154A10CAEDB}">
  <dimension ref="A1:N45"/>
  <sheetViews>
    <sheetView workbookViewId="0">
      <selection activeCell="Q35" sqref="Q35"/>
    </sheetView>
  </sheetViews>
  <sheetFormatPr defaultRowHeight="14.25"/>
  <sheetData>
    <row r="1" spans="1:14">
      <c r="A1" s="205" t="s">
        <v>3</v>
      </c>
      <c r="B1" s="224">
        <v>100</v>
      </c>
      <c r="C1" s="224">
        <v>125</v>
      </c>
      <c r="D1" s="224">
        <v>150</v>
      </c>
      <c r="E1" s="224">
        <v>175</v>
      </c>
      <c r="F1" s="224">
        <v>200</v>
      </c>
      <c r="G1" s="224">
        <v>225</v>
      </c>
      <c r="H1" s="224">
        <v>250</v>
      </c>
      <c r="I1" s="224">
        <v>275</v>
      </c>
      <c r="J1" s="224">
        <v>300</v>
      </c>
    </row>
    <row r="2" spans="1:14">
      <c r="A2" s="224">
        <v>100</v>
      </c>
      <c r="B2" s="151">
        <v>3652.7400000000002</v>
      </c>
      <c r="C2" s="151">
        <v>3800.1600000000003</v>
      </c>
      <c r="D2" s="151">
        <v>3947.58</v>
      </c>
      <c r="E2" s="151">
        <v>4095</v>
      </c>
      <c r="F2" s="151">
        <v>4242.42</v>
      </c>
      <c r="G2" s="151">
        <v>4406.2200000000012</v>
      </c>
      <c r="H2" s="151">
        <v>4553.6400000000003</v>
      </c>
      <c r="I2" s="151">
        <v>4701.0600000000004</v>
      </c>
      <c r="J2" s="151">
        <v>4848.4800000000005</v>
      </c>
    </row>
    <row r="3" spans="1:14">
      <c r="A3" s="224">
        <v>125</v>
      </c>
      <c r="B3" s="151">
        <v>3898.4400000000005</v>
      </c>
      <c r="C3" s="151">
        <v>4062.2400000000002</v>
      </c>
      <c r="D3" s="151">
        <v>4209.6600000000008</v>
      </c>
      <c r="E3" s="151">
        <v>4373.46</v>
      </c>
      <c r="F3" s="151">
        <v>4537.26</v>
      </c>
      <c r="G3" s="151">
        <v>4701.0600000000004</v>
      </c>
      <c r="H3" s="151">
        <v>4848.4800000000005</v>
      </c>
      <c r="I3" s="151">
        <v>5012.2800000000007</v>
      </c>
      <c r="J3" s="151">
        <v>5159.7</v>
      </c>
    </row>
    <row r="4" spans="1:14">
      <c r="A4" s="224">
        <v>150</v>
      </c>
      <c r="B4" s="151">
        <v>4144.1400000000003</v>
      </c>
      <c r="C4" s="151">
        <v>4307.9400000000005</v>
      </c>
      <c r="D4" s="151">
        <v>4471.7400000000007</v>
      </c>
      <c r="E4" s="151">
        <v>4635.54</v>
      </c>
      <c r="F4" s="151">
        <v>4815.7200000000012</v>
      </c>
      <c r="G4" s="151">
        <v>4979.5200000000004</v>
      </c>
      <c r="H4" s="151">
        <v>5159.7</v>
      </c>
      <c r="I4" s="151">
        <v>5307.1200000000008</v>
      </c>
      <c r="J4" s="151">
        <v>5487.3</v>
      </c>
    </row>
    <row r="5" spans="1:14">
      <c r="A5" s="224">
        <v>175</v>
      </c>
      <c r="B5" s="151">
        <v>4373.46</v>
      </c>
      <c r="C5" s="151">
        <v>4553.6400000000003</v>
      </c>
      <c r="D5" s="151">
        <v>4733.8200000000006</v>
      </c>
      <c r="E5" s="151">
        <v>4914</v>
      </c>
      <c r="F5" s="151">
        <v>5094.18</v>
      </c>
      <c r="G5" s="151">
        <v>5274.36</v>
      </c>
      <c r="H5" s="151">
        <v>5454.5400000000009</v>
      </c>
      <c r="I5" s="151">
        <v>5618.34</v>
      </c>
      <c r="J5" s="151">
        <v>5798.52</v>
      </c>
    </row>
    <row r="6" spans="1:14">
      <c r="A6" s="224">
        <v>200</v>
      </c>
      <c r="B6" s="151">
        <v>4619.16</v>
      </c>
      <c r="C6" s="151">
        <v>4815.7200000000012</v>
      </c>
      <c r="D6" s="151">
        <v>4995.9000000000005</v>
      </c>
      <c r="E6" s="151">
        <v>5192.46</v>
      </c>
      <c r="F6" s="151">
        <v>5372.64</v>
      </c>
      <c r="G6" s="151">
        <v>5552.8200000000006</v>
      </c>
      <c r="H6" s="151">
        <v>5749.380000000001</v>
      </c>
      <c r="I6" s="151">
        <v>5929.56</v>
      </c>
      <c r="J6" s="151">
        <v>6126.1200000000008</v>
      </c>
    </row>
    <row r="7" spans="1:14">
      <c r="A7" s="224">
        <v>225</v>
      </c>
      <c r="B7" s="151">
        <v>4864.8599999999997</v>
      </c>
      <c r="C7" s="151">
        <v>5061.420000000001</v>
      </c>
      <c r="D7" s="151">
        <v>5257.9800000000005</v>
      </c>
      <c r="E7" s="151">
        <v>5454.5400000000009</v>
      </c>
      <c r="F7" s="151">
        <v>5651.1</v>
      </c>
      <c r="G7" s="151">
        <v>5847.66</v>
      </c>
      <c r="H7" s="151">
        <v>6044.2200000000012</v>
      </c>
      <c r="I7" s="151">
        <v>6240.7800000000007</v>
      </c>
      <c r="J7" s="151">
        <v>6437.34</v>
      </c>
    </row>
    <row r="8" spans="1:14">
      <c r="A8" s="224">
        <v>250</v>
      </c>
      <c r="B8" s="151">
        <v>5094.18</v>
      </c>
      <c r="C8" s="151">
        <v>5307.1200000000008</v>
      </c>
      <c r="D8" s="151">
        <v>5520.06</v>
      </c>
      <c r="E8" s="151">
        <v>5716.6200000000008</v>
      </c>
      <c r="F8" s="151">
        <v>5929.56</v>
      </c>
      <c r="G8" s="151">
        <v>6126.1200000000008</v>
      </c>
      <c r="H8" s="151">
        <v>6339.06</v>
      </c>
      <c r="I8" s="151">
        <v>6552</v>
      </c>
      <c r="J8" s="151">
        <v>6748.56</v>
      </c>
    </row>
    <row r="9" spans="1:14">
      <c r="A9" s="224">
        <v>275</v>
      </c>
      <c r="B9" s="151">
        <v>5339.880000000001</v>
      </c>
      <c r="C9" s="151">
        <v>5552.8200000000006</v>
      </c>
      <c r="D9" s="151">
        <v>5765.76</v>
      </c>
      <c r="E9" s="151">
        <v>5995.0800000000008</v>
      </c>
      <c r="F9" s="151">
        <v>6208.02</v>
      </c>
      <c r="G9" s="151">
        <v>6420.96</v>
      </c>
      <c r="H9" s="151">
        <v>6650.2800000000007</v>
      </c>
      <c r="I9" s="151">
        <v>6863.2200000000012</v>
      </c>
      <c r="J9" s="151">
        <v>7076.16</v>
      </c>
    </row>
    <row r="10" spans="1:14">
      <c r="A10" s="224">
        <v>300</v>
      </c>
      <c r="B10" s="151">
        <v>5585.5800000000008</v>
      </c>
      <c r="C10" s="151">
        <v>5814.9000000000005</v>
      </c>
      <c r="D10" s="151">
        <v>6044.2200000000012</v>
      </c>
      <c r="E10" s="151">
        <v>6257.16</v>
      </c>
      <c r="F10" s="151">
        <v>6486.4800000000005</v>
      </c>
      <c r="G10" s="151">
        <v>6715.8</v>
      </c>
      <c r="H10" s="151">
        <v>6928.7400000000007</v>
      </c>
      <c r="I10" s="151">
        <v>7158.06</v>
      </c>
      <c r="J10" s="151">
        <v>7387.380000000001</v>
      </c>
    </row>
    <row r="11" spans="1:14">
      <c r="A11" s="224">
        <v>325</v>
      </c>
      <c r="B11" s="151">
        <v>5831.2800000000007</v>
      </c>
      <c r="C11" s="151">
        <v>6060.6</v>
      </c>
      <c r="D11" s="151">
        <v>6289.920000000001</v>
      </c>
      <c r="E11" s="151">
        <v>6519.2400000000007</v>
      </c>
      <c r="F11" s="151">
        <v>6764.9400000000005</v>
      </c>
      <c r="G11" s="151">
        <v>6994.26</v>
      </c>
      <c r="H11" s="151">
        <v>7223.5800000000008</v>
      </c>
      <c r="I11" s="151">
        <v>7469.2800000000007</v>
      </c>
      <c r="J11" s="151">
        <v>7714.9800000000005</v>
      </c>
      <c r="K11" s="217"/>
      <c r="L11" s="217"/>
      <c r="M11" s="217"/>
      <c r="N11" s="217"/>
    </row>
    <row r="12" spans="1:14">
      <c r="A12" s="224">
        <v>350</v>
      </c>
      <c r="B12" s="151">
        <v>6076.9800000000005</v>
      </c>
      <c r="C12" s="151">
        <v>6306.3</v>
      </c>
      <c r="D12" s="151">
        <v>6552</v>
      </c>
      <c r="E12" s="151">
        <v>6797.7000000000007</v>
      </c>
      <c r="F12" s="151">
        <v>7043.4000000000005</v>
      </c>
      <c r="G12" s="151">
        <v>7289.1</v>
      </c>
      <c r="H12" s="151">
        <v>7534.8</v>
      </c>
      <c r="I12" s="151">
        <v>7780.5</v>
      </c>
      <c r="J12" s="151">
        <v>8009.8200000000006</v>
      </c>
    </row>
    <row r="13" spans="1:14">
      <c r="A13" s="224">
        <v>375</v>
      </c>
      <c r="B13" s="151">
        <v>6306.3</v>
      </c>
      <c r="C13" s="151">
        <v>6552</v>
      </c>
      <c r="D13" s="151">
        <v>6814.0800000000008</v>
      </c>
      <c r="E13" s="151">
        <v>7076.16</v>
      </c>
      <c r="F13" s="151">
        <v>7321.86</v>
      </c>
      <c r="G13" s="151">
        <v>7583.9400000000005</v>
      </c>
      <c r="H13" s="151">
        <v>7829.64</v>
      </c>
      <c r="I13" s="151">
        <v>8075.34</v>
      </c>
      <c r="J13" s="151">
        <v>8337.42</v>
      </c>
    </row>
    <row r="14" spans="1:14">
      <c r="A14" s="224">
        <v>400</v>
      </c>
      <c r="B14" s="151">
        <v>6552</v>
      </c>
      <c r="C14" s="151">
        <v>6814.0800000000008</v>
      </c>
      <c r="D14" s="151">
        <v>7076.16</v>
      </c>
      <c r="E14" s="151">
        <v>7338.2400000000007</v>
      </c>
      <c r="F14" s="151">
        <v>7600.3200000000006</v>
      </c>
      <c r="G14" s="151">
        <v>7862.4000000000005</v>
      </c>
      <c r="H14" s="151">
        <v>8124.4800000000005</v>
      </c>
      <c r="I14" s="151">
        <v>8386.5600000000013</v>
      </c>
      <c r="J14" s="151">
        <v>9533.1600000000017</v>
      </c>
    </row>
    <row r="15" spans="1:14">
      <c r="A15" s="380"/>
    </row>
    <row r="36" spans="1:14">
      <c r="A36" s="238"/>
      <c r="B36" s="217"/>
      <c r="C36" s="217"/>
      <c r="D36" s="217"/>
      <c r="E36" s="217"/>
      <c r="F36" s="217"/>
      <c r="G36" s="217"/>
      <c r="H36" s="217"/>
      <c r="I36" s="217"/>
      <c r="J36" s="217"/>
      <c r="K36" s="217"/>
      <c r="L36" s="217"/>
      <c r="M36" s="217"/>
      <c r="N36" s="217"/>
    </row>
    <row r="37" spans="1:14">
      <c r="A37" s="217"/>
      <c r="B37" s="241"/>
      <c r="C37" s="241"/>
      <c r="D37" s="241"/>
      <c r="E37" s="241"/>
      <c r="F37" s="241"/>
      <c r="G37" s="241"/>
      <c r="H37" s="241"/>
      <c r="I37" s="241"/>
      <c r="J37" s="241"/>
      <c r="K37" s="241"/>
      <c r="L37" s="241"/>
      <c r="M37" s="241"/>
      <c r="N37" s="241"/>
    </row>
    <row r="38" spans="1:14">
      <c r="A38" s="217"/>
      <c r="B38" s="241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</row>
    <row r="39" spans="1:14">
      <c r="A39" s="217"/>
      <c r="B39" s="241"/>
      <c r="C39" s="241"/>
      <c r="D39" s="241"/>
      <c r="E39" s="241"/>
      <c r="F39" s="241"/>
      <c r="G39" s="241"/>
      <c r="H39" s="241"/>
      <c r="I39" s="241"/>
      <c r="J39" s="241"/>
      <c r="K39" s="241"/>
      <c r="L39" s="241"/>
      <c r="M39" s="241"/>
      <c r="N39" s="241"/>
    </row>
    <row r="40" spans="1:14">
      <c r="A40" s="217"/>
      <c r="B40" s="241"/>
      <c r="C40" s="241"/>
      <c r="D40" s="241"/>
      <c r="E40" s="241"/>
      <c r="F40" s="241"/>
      <c r="G40" s="241"/>
      <c r="H40" s="241"/>
      <c r="I40" s="241"/>
      <c r="J40" s="241"/>
      <c r="K40" s="241"/>
      <c r="L40" s="241"/>
      <c r="M40" s="241"/>
      <c r="N40" s="241"/>
    </row>
    <row r="41" spans="1:14">
      <c r="A41" s="217"/>
      <c r="B41" s="241"/>
      <c r="C41" s="241"/>
      <c r="D41" s="241"/>
      <c r="E41" s="241"/>
      <c r="F41" s="241"/>
      <c r="G41" s="241"/>
      <c r="H41" s="241"/>
      <c r="I41" s="241"/>
      <c r="J41" s="241"/>
      <c r="K41" s="241"/>
      <c r="L41" s="241"/>
      <c r="M41" s="241"/>
      <c r="N41" s="241"/>
    </row>
    <row r="42" spans="1:14">
      <c r="A42" s="217"/>
      <c r="B42" s="241"/>
      <c r="C42" s="241"/>
      <c r="D42" s="241"/>
      <c r="E42" s="241"/>
      <c r="F42" s="241"/>
      <c r="G42" s="241"/>
      <c r="H42" s="241"/>
      <c r="I42" s="241"/>
      <c r="J42" s="241"/>
      <c r="K42" s="241"/>
      <c r="L42" s="241"/>
      <c r="M42" s="241"/>
      <c r="N42" s="241"/>
    </row>
    <row r="43" spans="1:14">
      <c r="A43" s="217"/>
      <c r="B43" s="241"/>
      <c r="C43" s="241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</row>
    <row r="44" spans="1:14">
      <c r="A44" s="217"/>
      <c r="B44" s="241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</row>
    <row r="45" spans="1:14">
      <c r="A45" s="217"/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69C5C-2DCC-4756-AE01-A46BACD1A072}">
  <dimension ref="A1:V75"/>
  <sheetViews>
    <sheetView workbookViewId="0">
      <selection activeCell="X64" sqref="X64"/>
    </sheetView>
  </sheetViews>
  <sheetFormatPr defaultRowHeight="14.25"/>
  <sheetData>
    <row r="1" spans="1:22">
      <c r="A1" s="205" t="s">
        <v>3</v>
      </c>
      <c r="B1" s="55">
        <v>100</v>
      </c>
      <c r="C1" s="232">
        <v>125</v>
      </c>
      <c r="D1" s="55">
        <v>150</v>
      </c>
      <c r="E1" s="232">
        <v>175</v>
      </c>
      <c r="F1" s="55">
        <v>200</v>
      </c>
      <c r="G1" s="232">
        <v>225</v>
      </c>
      <c r="H1" s="55">
        <v>250</v>
      </c>
      <c r="I1" s="232">
        <v>275</v>
      </c>
      <c r="J1" s="55">
        <v>300</v>
      </c>
      <c r="K1" s="232">
        <v>325</v>
      </c>
      <c r="L1" s="55">
        <v>350</v>
      </c>
      <c r="M1" s="232">
        <v>375</v>
      </c>
      <c r="N1" s="55">
        <v>400</v>
      </c>
      <c r="O1" s="232">
        <v>425</v>
      </c>
      <c r="P1" s="55">
        <v>450</v>
      </c>
      <c r="Q1" s="232">
        <v>475</v>
      </c>
      <c r="R1" s="55">
        <v>500</v>
      </c>
      <c r="S1" s="232">
        <v>525</v>
      </c>
      <c r="T1" s="55">
        <v>550</v>
      </c>
      <c r="U1" s="232">
        <v>575</v>
      </c>
      <c r="V1" s="55">
        <v>600</v>
      </c>
    </row>
    <row r="2" spans="1:22">
      <c r="A2" s="232">
        <v>100</v>
      </c>
      <c r="B2" s="381">
        <v>7409.2200000000012</v>
      </c>
      <c r="C2" s="381">
        <v>7720.4400000000005</v>
      </c>
      <c r="D2" s="381">
        <v>8048.0400000000009</v>
      </c>
      <c r="E2" s="381">
        <v>8359.26</v>
      </c>
      <c r="F2" s="381">
        <v>8670.4800000000014</v>
      </c>
      <c r="G2" s="381">
        <v>8998.08</v>
      </c>
      <c r="H2" s="381">
        <v>9309.3000000000011</v>
      </c>
      <c r="I2" s="381">
        <v>9620.52</v>
      </c>
      <c r="J2" s="381">
        <v>9931.7400000000016</v>
      </c>
      <c r="K2" s="381">
        <v>10259.340000000002</v>
      </c>
      <c r="L2" s="381">
        <v>10570.560000000001</v>
      </c>
      <c r="M2" s="381">
        <v>10881.78</v>
      </c>
      <c r="N2" s="381">
        <v>11209.380000000001</v>
      </c>
      <c r="O2" s="381">
        <v>11520.6</v>
      </c>
      <c r="P2" s="381">
        <v>11848.2</v>
      </c>
      <c r="Q2" s="381">
        <v>12143.04</v>
      </c>
      <c r="R2" s="381">
        <v>12470.640000000001</v>
      </c>
      <c r="S2" s="381">
        <v>12781.86</v>
      </c>
      <c r="T2" s="381">
        <v>13109.460000000001</v>
      </c>
      <c r="U2" s="381">
        <v>13420.68</v>
      </c>
      <c r="V2" s="381">
        <v>13731.900000000001</v>
      </c>
    </row>
    <row r="3" spans="1:22">
      <c r="A3" s="232">
        <v>125</v>
      </c>
      <c r="B3" s="381">
        <v>7867.8600000000006</v>
      </c>
      <c r="C3" s="381">
        <v>8195.4600000000009</v>
      </c>
      <c r="D3" s="381">
        <v>8539.44</v>
      </c>
      <c r="E3" s="381">
        <v>8867.0400000000009</v>
      </c>
      <c r="F3" s="381">
        <v>9211.02</v>
      </c>
      <c r="G3" s="381">
        <v>9555</v>
      </c>
      <c r="H3" s="381">
        <v>9898.9800000000014</v>
      </c>
      <c r="I3" s="381">
        <v>10242.960000000001</v>
      </c>
      <c r="J3" s="381">
        <v>10586.940000000002</v>
      </c>
      <c r="K3" s="381">
        <v>10914.54</v>
      </c>
      <c r="L3" s="381">
        <v>11258.52</v>
      </c>
      <c r="M3" s="381">
        <v>11586.12</v>
      </c>
      <c r="N3" s="381">
        <v>11930.1</v>
      </c>
      <c r="O3" s="381">
        <v>12274.080000000002</v>
      </c>
      <c r="P3" s="381">
        <v>12601.68</v>
      </c>
      <c r="Q3" s="381">
        <v>12945.660000000002</v>
      </c>
      <c r="R3" s="381">
        <v>13289.640000000001</v>
      </c>
      <c r="S3" s="381">
        <v>13633.62</v>
      </c>
      <c r="T3" s="381">
        <v>13977.6</v>
      </c>
      <c r="U3" s="381">
        <v>14305.2</v>
      </c>
      <c r="V3" s="381">
        <v>14649.18</v>
      </c>
    </row>
    <row r="4" spans="1:22">
      <c r="A4" s="232">
        <v>150</v>
      </c>
      <c r="B4" s="381">
        <v>8310.1200000000008</v>
      </c>
      <c r="C4" s="381">
        <v>8670.4800000000014</v>
      </c>
      <c r="D4" s="381">
        <v>9030.840000000002</v>
      </c>
      <c r="E4" s="381">
        <v>9391.2000000000007</v>
      </c>
      <c r="F4" s="381">
        <v>9751.5600000000013</v>
      </c>
      <c r="G4" s="381">
        <v>10128.300000000001</v>
      </c>
      <c r="H4" s="381">
        <v>10488.660000000002</v>
      </c>
      <c r="I4" s="381">
        <v>10849.02</v>
      </c>
      <c r="J4" s="381">
        <v>11209.380000000001</v>
      </c>
      <c r="K4" s="381">
        <v>11569.740000000002</v>
      </c>
      <c r="L4" s="381">
        <v>11930.1</v>
      </c>
      <c r="M4" s="381">
        <v>12306.840000000002</v>
      </c>
      <c r="N4" s="381">
        <v>12650.82</v>
      </c>
      <c r="O4" s="381">
        <v>13027.560000000001</v>
      </c>
      <c r="P4" s="381">
        <v>13387.92</v>
      </c>
      <c r="Q4" s="381">
        <v>13748.28</v>
      </c>
      <c r="R4" s="381">
        <v>14108.640000000001</v>
      </c>
      <c r="S4" s="381">
        <v>14485.380000000001</v>
      </c>
      <c r="T4" s="381">
        <v>14829.36</v>
      </c>
      <c r="U4" s="381">
        <v>15206.1</v>
      </c>
      <c r="V4" s="381">
        <v>15566.460000000001</v>
      </c>
    </row>
    <row r="5" spans="1:22">
      <c r="A5" s="232">
        <v>175</v>
      </c>
      <c r="B5" s="381">
        <v>8752.380000000001</v>
      </c>
      <c r="C5" s="381">
        <v>9129.1200000000008</v>
      </c>
      <c r="D5" s="381">
        <v>9522.2400000000016</v>
      </c>
      <c r="E5" s="381">
        <v>9915.36</v>
      </c>
      <c r="F5" s="381">
        <v>10292.1</v>
      </c>
      <c r="G5" s="381">
        <v>10685.22</v>
      </c>
      <c r="H5" s="381">
        <v>11078.340000000002</v>
      </c>
      <c r="I5" s="381">
        <v>11455.080000000002</v>
      </c>
      <c r="J5" s="381">
        <v>11848.2</v>
      </c>
      <c r="K5" s="381">
        <v>12224.940000000002</v>
      </c>
      <c r="L5" s="381">
        <v>12618.060000000001</v>
      </c>
      <c r="M5" s="381">
        <v>12994.800000000001</v>
      </c>
      <c r="N5" s="381">
        <v>13387.92</v>
      </c>
      <c r="O5" s="381">
        <v>13781.04</v>
      </c>
      <c r="P5" s="381">
        <v>14157.78</v>
      </c>
      <c r="Q5" s="381">
        <v>14550.900000000001</v>
      </c>
      <c r="R5" s="381">
        <v>14944.02</v>
      </c>
      <c r="S5" s="381">
        <v>15320.760000000002</v>
      </c>
      <c r="T5" s="381">
        <v>15697.5</v>
      </c>
      <c r="U5" s="381">
        <v>16090.62</v>
      </c>
      <c r="V5" s="381">
        <v>16467.36</v>
      </c>
    </row>
    <row r="6" spans="1:22">
      <c r="A6" s="232">
        <v>200</v>
      </c>
      <c r="B6" s="381">
        <v>9211.02</v>
      </c>
      <c r="C6" s="381">
        <v>9604.1400000000012</v>
      </c>
      <c r="D6" s="381">
        <v>10013.640000000001</v>
      </c>
      <c r="E6" s="381">
        <v>10423.140000000001</v>
      </c>
      <c r="F6" s="381">
        <v>10849.02</v>
      </c>
      <c r="G6" s="381">
        <v>11242.140000000001</v>
      </c>
      <c r="H6" s="381">
        <v>11651.640000000001</v>
      </c>
      <c r="I6" s="381">
        <v>12077.52</v>
      </c>
      <c r="J6" s="381">
        <v>12470.640000000001</v>
      </c>
      <c r="K6" s="381">
        <v>12880.140000000001</v>
      </c>
      <c r="L6" s="381">
        <v>13289.640000000001</v>
      </c>
      <c r="M6" s="381">
        <v>13715.52</v>
      </c>
      <c r="N6" s="381">
        <v>14108.640000000001</v>
      </c>
      <c r="O6" s="381">
        <v>14518.140000000001</v>
      </c>
      <c r="P6" s="381">
        <v>14944.02</v>
      </c>
      <c r="Q6" s="381">
        <v>15337.140000000001</v>
      </c>
      <c r="R6" s="381">
        <v>15746.640000000001</v>
      </c>
      <c r="S6" s="381">
        <v>16156.140000000001</v>
      </c>
      <c r="T6" s="381">
        <v>16582.02</v>
      </c>
      <c r="U6" s="381">
        <v>16975.140000000003</v>
      </c>
      <c r="V6" s="381">
        <v>17384.64</v>
      </c>
    </row>
    <row r="7" spans="1:22">
      <c r="A7" s="232">
        <v>225</v>
      </c>
      <c r="B7" s="381">
        <v>9653.2800000000007</v>
      </c>
      <c r="C7" s="381">
        <v>10079.160000000002</v>
      </c>
      <c r="D7" s="381">
        <v>10505.04</v>
      </c>
      <c r="E7" s="381">
        <v>10947.300000000001</v>
      </c>
      <c r="F7" s="381">
        <v>11389.560000000001</v>
      </c>
      <c r="G7" s="381">
        <v>11799.060000000001</v>
      </c>
      <c r="H7" s="381">
        <v>12241.32</v>
      </c>
      <c r="I7" s="381">
        <v>12683.580000000002</v>
      </c>
      <c r="J7" s="381">
        <v>13109.460000000001</v>
      </c>
      <c r="K7" s="381">
        <v>13535.340000000002</v>
      </c>
      <c r="L7" s="381">
        <v>13977.6</v>
      </c>
      <c r="M7" s="381">
        <v>14403.480000000001</v>
      </c>
      <c r="N7" s="381">
        <v>14845.740000000002</v>
      </c>
      <c r="O7" s="381">
        <v>15288</v>
      </c>
      <c r="P7" s="381">
        <v>15697.5</v>
      </c>
      <c r="Q7" s="381">
        <v>16139.760000000002</v>
      </c>
      <c r="R7" s="381">
        <v>16582.02</v>
      </c>
      <c r="S7" s="381">
        <v>17007.900000000001</v>
      </c>
      <c r="T7" s="381">
        <v>17433.780000000002</v>
      </c>
      <c r="U7" s="381">
        <v>17876.04</v>
      </c>
      <c r="V7" s="381">
        <v>18301.920000000002</v>
      </c>
    </row>
    <row r="8" spans="1:22">
      <c r="A8" s="232">
        <v>250</v>
      </c>
      <c r="B8" s="381">
        <v>10095.540000000001</v>
      </c>
      <c r="C8" s="381">
        <v>10537.800000000001</v>
      </c>
      <c r="D8" s="381">
        <v>10996.440000000002</v>
      </c>
      <c r="E8" s="381">
        <v>11455.080000000002</v>
      </c>
      <c r="F8" s="381">
        <v>11913.72</v>
      </c>
      <c r="G8" s="381">
        <v>12372.36</v>
      </c>
      <c r="H8" s="381">
        <v>12831</v>
      </c>
      <c r="I8" s="381">
        <v>13289.640000000001</v>
      </c>
      <c r="J8" s="381">
        <v>13748.28</v>
      </c>
      <c r="K8" s="381">
        <v>14206.92</v>
      </c>
      <c r="L8" s="381">
        <v>14665.560000000001</v>
      </c>
      <c r="M8" s="381">
        <v>15107.82</v>
      </c>
      <c r="N8" s="381">
        <v>15566.460000000001</v>
      </c>
      <c r="O8" s="381">
        <v>16025.1</v>
      </c>
      <c r="P8" s="381">
        <v>16483.740000000002</v>
      </c>
      <c r="Q8" s="381">
        <v>16942.38</v>
      </c>
      <c r="R8" s="381">
        <v>17384.64</v>
      </c>
      <c r="S8" s="381">
        <v>17843.280000000002</v>
      </c>
      <c r="T8" s="381">
        <v>18301.920000000002</v>
      </c>
      <c r="U8" s="381">
        <v>18760.560000000001</v>
      </c>
      <c r="V8" s="381">
        <v>19219.2</v>
      </c>
    </row>
    <row r="9" spans="1:22">
      <c r="A9" s="232">
        <v>275</v>
      </c>
      <c r="B9" s="381">
        <v>10537.800000000001</v>
      </c>
      <c r="C9" s="381">
        <v>11012.82</v>
      </c>
      <c r="D9" s="381">
        <v>11504.22</v>
      </c>
      <c r="E9" s="381">
        <v>11979.240000000002</v>
      </c>
      <c r="F9" s="381">
        <v>12454.260000000002</v>
      </c>
      <c r="G9" s="381">
        <v>12945.660000000002</v>
      </c>
      <c r="H9" s="381">
        <v>13420.68</v>
      </c>
      <c r="I9" s="381">
        <v>13895.7</v>
      </c>
      <c r="J9" s="381">
        <v>14370.72</v>
      </c>
      <c r="K9" s="381">
        <v>14862.12</v>
      </c>
      <c r="L9" s="381">
        <v>15337.140000000001</v>
      </c>
      <c r="M9" s="381">
        <v>15812.160000000002</v>
      </c>
      <c r="N9" s="381">
        <v>16303.560000000001</v>
      </c>
      <c r="O9" s="381">
        <v>16778.580000000002</v>
      </c>
      <c r="P9" s="381">
        <v>17253.600000000002</v>
      </c>
      <c r="Q9" s="381">
        <v>17728.620000000003</v>
      </c>
      <c r="R9" s="381">
        <v>18220.020000000004</v>
      </c>
      <c r="S9" s="381">
        <v>18695.04</v>
      </c>
      <c r="T9" s="381">
        <v>19186.439999999999</v>
      </c>
      <c r="U9" s="381">
        <v>19661.460000000003</v>
      </c>
      <c r="V9" s="381">
        <v>20136.480000000003</v>
      </c>
    </row>
    <row r="10" spans="1:22">
      <c r="A10" s="232">
        <v>300</v>
      </c>
      <c r="B10" s="381">
        <v>10996.440000000002</v>
      </c>
      <c r="C10" s="381">
        <v>11487.840000000002</v>
      </c>
      <c r="D10" s="381">
        <v>11995.62</v>
      </c>
      <c r="E10" s="381">
        <v>12487.02</v>
      </c>
      <c r="F10" s="381">
        <v>12994.800000000001</v>
      </c>
      <c r="G10" s="381">
        <v>13502.580000000002</v>
      </c>
      <c r="H10" s="381">
        <v>14010.36</v>
      </c>
      <c r="I10" s="381">
        <v>14518.140000000001</v>
      </c>
      <c r="J10" s="381">
        <v>15009.54</v>
      </c>
      <c r="K10" s="381">
        <v>15517.32</v>
      </c>
      <c r="L10" s="381">
        <v>16008.720000000001</v>
      </c>
      <c r="M10" s="381">
        <v>16516.5</v>
      </c>
      <c r="N10" s="381">
        <v>17024.280000000002</v>
      </c>
      <c r="O10" s="381">
        <v>17532.060000000001</v>
      </c>
      <c r="P10" s="381">
        <v>18039.84</v>
      </c>
      <c r="Q10" s="381">
        <v>18531.240000000002</v>
      </c>
      <c r="R10" s="381">
        <v>19039.020000000004</v>
      </c>
      <c r="S10" s="381">
        <v>19530.420000000002</v>
      </c>
      <c r="T10" s="381">
        <v>20038.2</v>
      </c>
      <c r="U10" s="381">
        <v>20545.980000000003</v>
      </c>
      <c r="V10" s="381">
        <v>21053.760000000002</v>
      </c>
    </row>
    <row r="11" spans="1:22">
      <c r="A11" s="232">
        <v>325</v>
      </c>
      <c r="B11" s="381">
        <v>11438.7</v>
      </c>
      <c r="C11" s="381">
        <v>11962.86</v>
      </c>
      <c r="D11" s="381">
        <v>12487.02</v>
      </c>
      <c r="E11" s="381">
        <v>13011.18</v>
      </c>
      <c r="F11" s="381">
        <v>13535.340000000002</v>
      </c>
      <c r="G11" s="381">
        <v>14059.5</v>
      </c>
      <c r="H11" s="381">
        <v>14600.04</v>
      </c>
      <c r="I11" s="381">
        <v>15124.2</v>
      </c>
      <c r="J11" s="381">
        <v>15648.36</v>
      </c>
      <c r="K11" s="381">
        <v>16172.52</v>
      </c>
      <c r="L11" s="381">
        <v>16696.68</v>
      </c>
      <c r="M11" s="381">
        <v>17237.22</v>
      </c>
      <c r="N11" s="381">
        <v>17761.380000000005</v>
      </c>
      <c r="O11" s="381">
        <v>18269.16</v>
      </c>
      <c r="P11" s="381">
        <v>18793.320000000003</v>
      </c>
      <c r="Q11" s="381">
        <v>19333.86</v>
      </c>
      <c r="R11" s="381">
        <v>19858.020000000004</v>
      </c>
      <c r="S11" s="381">
        <v>20382.180000000004</v>
      </c>
      <c r="T11" s="381">
        <v>20906.34</v>
      </c>
      <c r="U11" s="381">
        <v>21430.5</v>
      </c>
      <c r="V11" s="381"/>
    </row>
    <row r="12" spans="1:22">
      <c r="A12" s="232">
        <v>350</v>
      </c>
      <c r="B12" s="381">
        <v>11880.960000000001</v>
      </c>
      <c r="C12" s="381">
        <v>12437.880000000001</v>
      </c>
      <c r="D12" s="381">
        <v>12978.42</v>
      </c>
      <c r="E12" s="381">
        <v>13518.960000000001</v>
      </c>
      <c r="F12" s="381">
        <v>14075.880000000001</v>
      </c>
      <c r="G12" s="381">
        <v>14632.800000000001</v>
      </c>
      <c r="H12" s="381">
        <v>15173.340000000002</v>
      </c>
      <c r="I12" s="381">
        <v>15730.260000000002</v>
      </c>
      <c r="J12" s="381">
        <v>16270.800000000001</v>
      </c>
      <c r="K12" s="381">
        <v>16827.72</v>
      </c>
      <c r="L12" s="381">
        <v>17384.64</v>
      </c>
      <c r="M12" s="381">
        <v>17925.180000000004</v>
      </c>
      <c r="N12" s="381">
        <v>18482.100000000002</v>
      </c>
      <c r="O12" s="381">
        <v>19022.64</v>
      </c>
      <c r="P12" s="381">
        <v>19579.560000000001</v>
      </c>
      <c r="Q12" s="381">
        <v>20136.480000000003</v>
      </c>
      <c r="R12" s="381">
        <v>20677.020000000004</v>
      </c>
      <c r="S12" s="381">
        <v>21233.94</v>
      </c>
      <c r="T12" s="381">
        <v>21774.480000000003</v>
      </c>
      <c r="U12" s="381"/>
      <c r="V12" s="381"/>
    </row>
    <row r="13" spans="1:22">
      <c r="A13" s="232">
        <v>375</v>
      </c>
      <c r="B13" s="381">
        <v>12339.6</v>
      </c>
      <c r="C13" s="381">
        <v>12912.900000000001</v>
      </c>
      <c r="D13" s="381">
        <v>13486.2</v>
      </c>
      <c r="E13" s="381">
        <v>14059.5</v>
      </c>
      <c r="F13" s="381">
        <v>14632.800000000001</v>
      </c>
      <c r="G13" s="381">
        <v>15206.1</v>
      </c>
      <c r="H13" s="381">
        <v>15779.400000000001</v>
      </c>
      <c r="I13" s="381">
        <v>16336.32</v>
      </c>
      <c r="J13" s="381">
        <v>16909.620000000003</v>
      </c>
      <c r="K13" s="381">
        <v>17482.920000000002</v>
      </c>
      <c r="L13" s="381">
        <v>18056.22</v>
      </c>
      <c r="M13" s="381">
        <v>18629.520000000004</v>
      </c>
      <c r="N13" s="381">
        <v>19202.820000000003</v>
      </c>
      <c r="O13" s="381">
        <v>19776.120000000003</v>
      </c>
      <c r="P13" s="381">
        <v>20349.420000000002</v>
      </c>
      <c r="Q13" s="381">
        <v>20922.72</v>
      </c>
      <c r="R13" s="381">
        <v>21496.020000000004</v>
      </c>
      <c r="S13" s="381">
        <v>22069.320000000003</v>
      </c>
      <c r="T13" s="381"/>
      <c r="U13" s="381"/>
      <c r="V13" s="381"/>
    </row>
    <row r="14" spans="1:22">
      <c r="A14" s="232">
        <v>400</v>
      </c>
      <c r="B14" s="381">
        <v>12781.86</v>
      </c>
      <c r="C14" s="381">
        <v>13371.54</v>
      </c>
      <c r="D14" s="381">
        <v>13977.6</v>
      </c>
      <c r="E14" s="381">
        <v>14567.28</v>
      </c>
      <c r="F14" s="381">
        <v>15173.340000000002</v>
      </c>
      <c r="G14" s="381">
        <v>15763.02</v>
      </c>
      <c r="H14" s="381">
        <v>16352.7</v>
      </c>
      <c r="I14" s="381">
        <v>16958.760000000002</v>
      </c>
      <c r="J14" s="381">
        <v>17548.439999999999</v>
      </c>
      <c r="K14" s="381">
        <v>18154.5</v>
      </c>
      <c r="L14" s="381">
        <v>18744.180000000004</v>
      </c>
      <c r="M14" s="381">
        <v>19333.86</v>
      </c>
      <c r="N14" s="381">
        <v>19939.920000000002</v>
      </c>
      <c r="O14" s="381">
        <v>20529.600000000002</v>
      </c>
      <c r="P14" s="381">
        <v>21135.66</v>
      </c>
      <c r="Q14" s="381">
        <v>21725.34</v>
      </c>
      <c r="R14" s="381">
        <v>22315.020000000004</v>
      </c>
      <c r="S14" s="381"/>
      <c r="T14" s="381"/>
      <c r="U14" s="381"/>
      <c r="V14" s="381"/>
    </row>
    <row r="15" spans="1:22">
      <c r="A15" s="232">
        <v>425</v>
      </c>
      <c r="B15" s="381">
        <v>13224.12</v>
      </c>
      <c r="C15" s="381">
        <v>13846.560000000001</v>
      </c>
      <c r="D15" s="381">
        <v>14469</v>
      </c>
      <c r="E15" s="381">
        <v>15091.440000000002</v>
      </c>
      <c r="F15" s="381">
        <v>15697.5</v>
      </c>
      <c r="G15" s="381">
        <v>16319.940000000002</v>
      </c>
      <c r="H15" s="381">
        <v>16942.38</v>
      </c>
      <c r="I15" s="381">
        <v>17564.820000000003</v>
      </c>
      <c r="J15" s="381">
        <v>18187.260000000002</v>
      </c>
      <c r="K15" s="381">
        <v>18793.320000000003</v>
      </c>
      <c r="L15" s="381">
        <v>19415.760000000002</v>
      </c>
      <c r="M15" s="381">
        <v>20038.2</v>
      </c>
      <c r="N15" s="381">
        <v>20660.64</v>
      </c>
      <c r="O15" s="381">
        <v>21283.08</v>
      </c>
      <c r="P15" s="381">
        <v>21889.14</v>
      </c>
      <c r="Q15" s="381">
        <v>22527.960000000003</v>
      </c>
      <c r="R15" s="381"/>
      <c r="S15" s="381"/>
      <c r="T15" s="381"/>
      <c r="U15" s="381"/>
      <c r="V15" s="381"/>
    </row>
    <row r="16" spans="1:22">
      <c r="A16" s="232">
        <v>450</v>
      </c>
      <c r="B16" s="381">
        <v>13682.760000000002</v>
      </c>
      <c r="C16" s="381">
        <v>14321.580000000002</v>
      </c>
      <c r="D16" s="381">
        <v>14960.400000000001</v>
      </c>
      <c r="E16" s="381">
        <v>15599.220000000001</v>
      </c>
      <c r="F16" s="381">
        <v>16238.040000000003</v>
      </c>
      <c r="G16" s="381">
        <v>16893.240000000002</v>
      </c>
      <c r="H16" s="381">
        <v>17532.060000000001</v>
      </c>
      <c r="I16" s="381">
        <v>18170.880000000005</v>
      </c>
      <c r="J16" s="381">
        <v>18809.7</v>
      </c>
      <c r="K16" s="381">
        <v>19448.520000000004</v>
      </c>
      <c r="L16" s="381">
        <v>20627.880000000005</v>
      </c>
      <c r="M16" s="381">
        <v>21397.74</v>
      </c>
      <c r="N16" s="381">
        <v>22036.560000000001</v>
      </c>
      <c r="O16" s="381">
        <v>22675.380000000005</v>
      </c>
      <c r="P16" s="381">
        <v>23314.2</v>
      </c>
      <c r="Q16" s="381"/>
      <c r="R16" s="381"/>
      <c r="S16" s="381"/>
      <c r="T16" s="381"/>
      <c r="U16" s="381"/>
      <c r="V16" s="381"/>
    </row>
    <row r="17" spans="1:22">
      <c r="A17" s="232">
        <v>475</v>
      </c>
      <c r="B17" s="381">
        <v>14125.02</v>
      </c>
      <c r="C17" s="381">
        <v>14780.22</v>
      </c>
      <c r="D17" s="381">
        <v>15451.800000000001</v>
      </c>
      <c r="E17" s="381">
        <v>16123.380000000001</v>
      </c>
      <c r="F17" s="381">
        <v>16778.580000000002</v>
      </c>
      <c r="G17" s="381">
        <v>17450.16</v>
      </c>
      <c r="H17" s="381">
        <v>18105.36</v>
      </c>
      <c r="I17" s="381">
        <v>18793.320000000003</v>
      </c>
      <c r="J17" s="381">
        <v>19448.520000000004</v>
      </c>
      <c r="K17" s="381">
        <v>20120.100000000002</v>
      </c>
      <c r="L17" s="381">
        <v>20791.680000000004</v>
      </c>
      <c r="M17" s="381">
        <v>21446.880000000005</v>
      </c>
      <c r="N17" s="381">
        <v>22118.460000000003</v>
      </c>
      <c r="O17" s="381">
        <v>22773.660000000003</v>
      </c>
      <c r="P17" s="381"/>
      <c r="Q17" s="381"/>
      <c r="R17" s="381"/>
      <c r="S17" s="381"/>
      <c r="T17" s="381"/>
      <c r="U17" s="381"/>
      <c r="V17" s="381"/>
    </row>
    <row r="18" spans="1:22">
      <c r="A18" s="232">
        <v>500</v>
      </c>
      <c r="B18" s="381">
        <v>14567.28</v>
      </c>
      <c r="C18" s="381">
        <v>15255.240000000002</v>
      </c>
      <c r="D18" s="381">
        <v>15943.2</v>
      </c>
      <c r="E18" s="381">
        <v>16631.16</v>
      </c>
      <c r="F18" s="381">
        <v>17319.120000000003</v>
      </c>
      <c r="G18" s="381">
        <v>18007.080000000002</v>
      </c>
      <c r="H18" s="381">
        <v>18711.420000000002</v>
      </c>
      <c r="I18" s="381">
        <v>19399.380000000005</v>
      </c>
      <c r="J18" s="381">
        <v>20087.34</v>
      </c>
      <c r="K18" s="381">
        <v>20775.3</v>
      </c>
      <c r="L18" s="381">
        <v>21463.260000000002</v>
      </c>
      <c r="M18" s="381">
        <v>22151.22</v>
      </c>
      <c r="N18" s="381">
        <v>22855.56</v>
      </c>
      <c r="O18" s="381"/>
      <c r="P18" s="381"/>
      <c r="Q18" s="381"/>
      <c r="R18" s="381"/>
      <c r="S18" s="381"/>
      <c r="T18" s="381"/>
      <c r="U18" s="381"/>
      <c r="V18" s="381"/>
    </row>
    <row r="19" spans="1:22">
      <c r="A19" s="232">
        <v>525</v>
      </c>
      <c r="B19" s="381">
        <v>15009.54</v>
      </c>
      <c r="C19" s="381">
        <v>15730.260000000002</v>
      </c>
      <c r="D19" s="381">
        <v>16434.600000000002</v>
      </c>
      <c r="E19" s="381">
        <v>17155.320000000003</v>
      </c>
      <c r="F19" s="381">
        <v>17859.66</v>
      </c>
      <c r="G19" s="381">
        <v>18580.380000000005</v>
      </c>
      <c r="H19" s="381">
        <v>19301.100000000002</v>
      </c>
      <c r="I19" s="381">
        <v>20005.439999999999</v>
      </c>
      <c r="J19" s="381">
        <v>20709.780000000002</v>
      </c>
      <c r="K19" s="381">
        <v>21430.5</v>
      </c>
      <c r="L19" s="381">
        <v>22151.22</v>
      </c>
      <c r="M19" s="381">
        <v>22855.56</v>
      </c>
      <c r="N19" s="381"/>
      <c r="O19" s="381"/>
      <c r="P19" s="381"/>
      <c r="Q19" s="381"/>
      <c r="R19" s="381"/>
      <c r="S19" s="381"/>
      <c r="T19" s="381"/>
      <c r="U19" s="381"/>
      <c r="V19" s="381"/>
    </row>
    <row r="20" spans="1:22">
      <c r="A20" s="232">
        <v>550</v>
      </c>
      <c r="B20" s="381">
        <v>15468.18</v>
      </c>
      <c r="C20" s="381">
        <v>16205.28</v>
      </c>
      <c r="D20" s="381">
        <v>16926</v>
      </c>
      <c r="E20" s="381">
        <v>17663.100000000002</v>
      </c>
      <c r="F20" s="381">
        <v>18416.580000000002</v>
      </c>
      <c r="G20" s="381">
        <v>19137.3</v>
      </c>
      <c r="H20" s="381">
        <v>19874.400000000001</v>
      </c>
      <c r="I20" s="381">
        <v>20611.5</v>
      </c>
      <c r="J20" s="381">
        <v>21364.980000000003</v>
      </c>
      <c r="K20" s="381">
        <v>22085.7</v>
      </c>
      <c r="L20" s="381">
        <v>22822.799999999999</v>
      </c>
      <c r="M20" s="381"/>
      <c r="N20" s="381"/>
      <c r="O20" s="381"/>
      <c r="P20" s="381"/>
      <c r="Q20" s="381"/>
      <c r="R20" s="381"/>
      <c r="S20" s="381"/>
      <c r="T20" s="381"/>
      <c r="U20" s="381"/>
      <c r="V20" s="381"/>
    </row>
    <row r="21" spans="1:22">
      <c r="A21" s="232">
        <v>575</v>
      </c>
      <c r="B21" s="381">
        <v>15910.440000000002</v>
      </c>
      <c r="C21" s="381">
        <v>16663.920000000002</v>
      </c>
      <c r="D21" s="381">
        <v>17417.400000000001</v>
      </c>
      <c r="E21" s="381">
        <v>18187.260000000002</v>
      </c>
      <c r="F21" s="381">
        <v>18957.120000000003</v>
      </c>
      <c r="G21" s="381">
        <v>19710.600000000002</v>
      </c>
      <c r="H21" s="381">
        <v>20464.080000000002</v>
      </c>
      <c r="I21" s="381">
        <v>21233.94</v>
      </c>
      <c r="J21" s="381">
        <v>21987.420000000002</v>
      </c>
      <c r="K21" s="381">
        <v>22413.3</v>
      </c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</row>
    <row r="22" spans="1:22">
      <c r="A22" s="232">
        <v>600</v>
      </c>
      <c r="B22" s="381">
        <v>16352.7</v>
      </c>
      <c r="C22" s="381">
        <v>17138.940000000002</v>
      </c>
      <c r="D22" s="381">
        <v>17925.180000000004</v>
      </c>
      <c r="E22" s="381">
        <v>18695.04</v>
      </c>
      <c r="F22" s="381">
        <v>19481.280000000002</v>
      </c>
      <c r="G22" s="381">
        <v>20267.520000000004</v>
      </c>
      <c r="H22" s="381">
        <v>21053.760000000002</v>
      </c>
      <c r="I22" s="381">
        <v>21840</v>
      </c>
      <c r="J22" s="381">
        <v>22626.240000000002</v>
      </c>
      <c r="K22" s="381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</row>
    <row r="48" spans="1:22">
      <c r="A48" s="382"/>
      <c r="B48" s="383"/>
      <c r="C48" s="383"/>
      <c r="D48" s="383"/>
      <c r="E48" s="383"/>
      <c r="F48" s="383"/>
      <c r="G48" s="383"/>
      <c r="H48" s="383"/>
      <c r="I48" s="383"/>
      <c r="J48" s="383"/>
      <c r="K48" s="383"/>
      <c r="L48" s="383"/>
      <c r="M48" s="383"/>
      <c r="N48" s="383"/>
      <c r="O48" s="383"/>
      <c r="P48" s="383"/>
      <c r="Q48" s="383"/>
      <c r="R48" s="383"/>
      <c r="S48" s="383"/>
      <c r="T48" s="383"/>
      <c r="U48" s="383"/>
      <c r="V48" s="383"/>
    </row>
    <row r="49" spans="1:22">
      <c r="A49" s="382"/>
      <c r="B49" s="238"/>
      <c r="C49" s="238"/>
      <c r="D49" s="238"/>
      <c r="E49" s="238"/>
      <c r="F49" s="238"/>
      <c r="G49" s="238"/>
      <c r="H49" s="238"/>
      <c r="I49" s="238"/>
      <c r="J49" s="238"/>
      <c r="K49" s="238"/>
      <c r="L49" s="238"/>
      <c r="M49" s="238"/>
      <c r="N49" s="238"/>
      <c r="O49" s="238"/>
      <c r="P49" s="238"/>
      <c r="Q49" s="238"/>
      <c r="R49" s="238"/>
      <c r="S49" s="238"/>
      <c r="T49" s="238"/>
      <c r="U49" s="238"/>
      <c r="V49" s="238"/>
    </row>
    <row r="50" spans="1:22">
      <c r="A50" s="238"/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</row>
    <row r="51" spans="1:22">
      <c r="A51" s="238"/>
      <c r="B51" s="238"/>
      <c r="C51" s="238"/>
      <c r="D51" s="238"/>
      <c r="E51" s="238"/>
      <c r="F51" s="238"/>
      <c r="G51" s="238"/>
      <c r="H51" s="238"/>
      <c r="I51" s="238"/>
      <c r="J51" s="238"/>
      <c r="K51" s="238"/>
      <c r="L51" s="238"/>
      <c r="M51" s="238"/>
      <c r="N51" s="238"/>
      <c r="O51" s="238"/>
      <c r="P51" s="238"/>
      <c r="Q51" s="238"/>
      <c r="R51" s="238"/>
      <c r="S51" s="238"/>
      <c r="T51" s="238"/>
      <c r="U51" s="238"/>
      <c r="V51" s="238"/>
    </row>
    <row r="52" spans="1:22">
      <c r="A52" s="238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</row>
    <row r="53" spans="1:22">
      <c r="A53" s="238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</row>
    <row r="54" spans="1:22">
      <c r="A54" s="238"/>
      <c r="B54" s="384"/>
      <c r="C54" s="384"/>
      <c r="D54" s="384"/>
      <c r="E54" s="384"/>
      <c r="F54" s="384"/>
      <c r="G54" s="384"/>
      <c r="H54" s="384"/>
      <c r="I54" s="384"/>
      <c r="J54" s="384"/>
      <c r="K54" s="384"/>
      <c r="L54" s="384"/>
      <c r="M54" s="384"/>
      <c r="N54" s="384"/>
      <c r="O54" s="384"/>
      <c r="P54" s="384"/>
      <c r="Q54" s="384"/>
      <c r="R54" s="384"/>
      <c r="S54" s="384"/>
      <c r="T54" s="384"/>
      <c r="U54" s="384"/>
      <c r="V54" s="384"/>
    </row>
    <row r="55" spans="1:22">
      <c r="A55" s="384"/>
      <c r="B55" s="385"/>
      <c r="C55" s="385"/>
      <c r="D55" s="385"/>
      <c r="E55" s="385"/>
      <c r="F55" s="385"/>
      <c r="G55" s="385"/>
      <c r="H55" s="385"/>
      <c r="I55" s="385"/>
      <c r="J55" s="385"/>
      <c r="K55" s="385"/>
      <c r="L55" s="385"/>
      <c r="M55" s="385"/>
      <c r="N55" s="385"/>
      <c r="O55" s="385"/>
      <c r="P55" s="385"/>
      <c r="Q55" s="385"/>
      <c r="R55" s="385"/>
      <c r="S55" s="385"/>
      <c r="T55" s="385"/>
      <c r="U55" s="385"/>
      <c r="V55" s="385"/>
    </row>
    <row r="56" spans="1:22">
      <c r="A56" s="384"/>
      <c r="B56" s="385"/>
      <c r="C56" s="385"/>
      <c r="D56" s="385"/>
      <c r="E56" s="385"/>
      <c r="F56" s="385"/>
      <c r="G56" s="385"/>
      <c r="H56" s="385"/>
      <c r="I56" s="385"/>
      <c r="J56" s="385"/>
      <c r="K56" s="385"/>
      <c r="L56" s="385"/>
      <c r="M56" s="385"/>
      <c r="N56" s="385"/>
      <c r="O56" s="385"/>
      <c r="P56" s="385"/>
      <c r="Q56" s="385"/>
      <c r="R56" s="385"/>
      <c r="S56" s="385"/>
      <c r="T56" s="385"/>
      <c r="U56" s="385"/>
      <c r="V56" s="385"/>
    </row>
    <row r="57" spans="1:22">
      <c r="A57" s="384"/>
      <c r="B57" s="385"/>
      <c r="C57" s="385"/>
      <c r="D57" s="385"/>
      <c r="E57" s="385"/>
      <c r="F57" s="385"/>
      <c r="G57" s="385"/>
      <c r="H57" s="385"/>
      <c r="I57" s="385"/>
      <c r="J57" s="385"/>
      <c r="K57" s="385"/>
      <c r="L57" s="385"/>
      <c r="M57" s="385"/>
      <c r="N57" s="385"/>
      <c r="O57" s="385"/>
      <c r="P57" s="385"/>
      <c r="Q57" s="385"/>
      <c r="R57" s="385"/>
      <c r="S57" s="385"/>
      <c r="T57" s="385"/>
      <c r="U57" s="385"/>
      <c r="V57" s="385"/>
    </row>
    <row r="58" spans="1:22">
      <c r="A58" s="384"/>
      <c r="B58" s="385"/>
      <c r="C58" s="385"/>
      <c r="D58" s="385"/>
      <c r="E58" s="385"/>
      <c r="F58" s="385"/>
      <c r="G58" s="385"/>
      <c r="H58" s="385"/>
      <c r="I58" s="385"/>
      <c r="J58" s="385"/>
      <c r="K58" s="385"/>
      <c r="L58" s="385"/>
      <c r="M58" s="385"/>
      <c r="N58" s="385"/>
      <c r="O58" s="385"/>
      <c r="P58" s="385"/>
      <c r="Q58" s="385"/>
      <c r="R58" s="385"/>
      <c r="S58" s="385"/>
      <c r="T58" s="385"/>
      <c r="U58" s="385"/>
      <c r="V58" s="385"/>
    </row>
    <row r="59" spans="1:22">
      <c r="A59" s="384"/>
      <c r="B59" s="385"/>
      <c r="C59" s="385"/>
      <c r="D59" s="385"/>
      <c r="E59" s="385"/>
      <c r="F59" s="385"/>
      <c r="G59" s="385"/>
      <c r="H59" s="385"/>
      <c r="I59" s="385"/>
      <c r="J59" s="385"/>
      <c r="K59" s="385"/>
      <c r="L59" s="385"/>
      <c r="M59" s="385"/>
      <c r="N59" s="385"/>
      <c r="O59" s="385"/>
      <c r="P59" s="385"/>
      <c r="Q59" s="385"/>
      <c r="R59" s="385"/>
      <c r="S59" s="385"/>
      <c r="T59" s="385"/>
      <c r="U59" s="385"/>
      <c r="V59" s="385"/>
    </row>
    <row r="60" spans="1:22">
      <c r="A60" s="384"/>
      <c r="B60" s="385"/>
      <c r="C60" s="385"/>
      <c r="D60" s="385"/>
      <c r="E60" s="385"/>
      <c r="F60" s="385"/>
      <c r="G60" s="385"/>
      <c r="H60" s="385"/>
      <c r="I60" s="385"/>
      <c r="J60" s="385"/>
      <c r="K60" s="385"/>
      <c r="L60" s="385"/>
      <c r="M60" s="385"/>
      <c r="N60" s="385"/>
      <c r="O60" s="385"/>
      <c r="P60" s="385"/>
      <c r="Q60" s="385"/>
      <c r="R60" s="385"/>
      <c r="S60" s="385"/>
      <c r="T60" s="385"/>
      <c r="U60" s="385"/>
      <c r="V60" s="385"/>
    </row>
    <row r="61" spans="1:22">
      <c r="A61" s="384"/>
      <c r="B61" s="385"/>
      <c r="C61" s="385"/>
      <c r="D61" s="385"/>
      <c r="E61" s="385"/>
      <c r="F61" s="385"/>
      <c r="G61" s="385"/>
      <c r="H61" s="385"/>
      <c r="I61" s="385"/>
      <c r="J61" s="385"/>
      <c r="K61" s="385"/>
      <c r="L61" s="385"/>
      <c r="M61" s="385"/>
      <c r="N61" s="385"/>
      <c r="O61" s="385"/>
      <c r="P61" s="385"/>
      <c r="Q61" s="385"/>
      <c r="R61" s="385"/>
      <c r="S61" s="385"/>
      <c r="T61" s="385"/>
      <c r="U61" s="385"/>
      <c r="V61" s="385"/>
    </row>
    <row r="62" spans="1:22">
      <c r="A62" s="384"/>
      <c r="B62" s="385"/>
      <c r="C62" s="385"/>
      <c r="D62" s="385"/>
      <c r="E62" s="385"/>
      <c r="F62" s="385"/>
      <c r="G62" s="385"/>
      <c r="H62" s="385"/>
      <c r="I62" s="385"/>
      <c r="J62" s="385"/>
      <c r="K62" s="385"/>
      <c r="L62" s="385"/>
      <c r="M62" s="385"/>
      <c r="N62" s="385"/>
      <c r="O62" s="385"/>
      <c r="P62" s="385"/>
      <c r="Q62" s="385"/>
      <c r="R62" s="385"/>
      <c r="S62" s="385"/>
      <c r="T62" s="385"/>
      <c r="U62" s="385"/>
      <c r="V62" s="385"/>
    </row>
    <row r="63" spans="1:22">
      <c r="A63" s="384"/>
      <c r="B63" s="385"/>
      <c r="C63" s="385"/>
      <c r="D63" s="385"/>
      <c r="E63" s="385"/>
      <c r="F63" s="385"/>
      <c r="G63" s="385"/>
      <c r="H63" s="385"/>
      <c r="I63" s="385"/>
      <c r="J63" s="385"/>
      <c r="K63" s="385"/>
      <c r="L63" s="385"/>
      <c r="M63" s="385"/>
      <c r="N63" s="385"/>
      <c r="O63" s="385"/>
      <c r="P63" s="385"/>
      <c r="Q63" s="385"/>
      <c r="R63" s="385"/>
      <c r="S63" s="385"/>
      <c r="T63" s="385"/>
      <c r="U63" s="385"/>
      <c r="V63" s="385"/>
    </row>
    <row r="64" spans="1:22">
      <c r="A64" s="384"/>
      <c r="B64" s="385"/>
      <c r="C64" s="385"/>
      <c r="D64" s="385"/>
      <c r="E64" s="385"/>
      <c r="F64" s="385"/>
      <c r="G64" s="385"/>
      <c r="H64" s="385"/>
      <c r="I64" s="385"/>
      <c r="J64" s="385"/>
      <c r="K64" s="385"/>
      <c r="L64" s="385"/>
      <c r="M64" s="385"/>
      <c r="N64" s="385"/>
      <c r="O64" s="385"/>
      <c r="P64" s="385"/>
      <c r="Q64" s="385"/>
      <c r="R64" s="385"/>
      <c r="S64" s="385"/>
      <c r="T64" s="385"/>
      <c r="U64" s="385"/>
      <c r="V64" s="385"/>
    </row>
    <row r="65" spans="1:22">
      <c r="A65" s="384"/>
      <c r="B65" s="385"/>
      <c r="C65" s="385"/>
      <c r="D65" s="385"/>
      <c r="E65" s="385"/>
      <c r="F65" s="385"/>
      <c r="G65" s="385"/>
      <c r="H65" s="385"/>
      <c r="I65" s="385"/>
      <c r="J65" s="385"/>
      <c r="K65" s="385"/>
      <c r="L65" s="385"/>
      <c r="M65" s="385"/>
      <c r="N65" s="385"/>
      <c r="O65" s="385"/>
      <c r="P65" s="385"/>
      <c r="Q65" s="385"/>
      <c r="R65" s="385"/>
      <c r="S65" s="385"/>
      <c r="T65" s="385"/>
      <c r="U65" s="385"/>
      <c r="V65" s="385"/>
    </row>
    <row r="66" spans="1:22">
      <c r="A66" s="384"/>
      <c r="B66" s="385"/>
      <c r="C66" s="385"/>
      <c r="D66" s="385"/>
      <c r="E66" s="385"/>
      <c r="F66" s="385"/>
      <c r="G66" s="385"/>
      <c r="H66" s="385"/>
      <c r="I66" s="385"/>
      <c r="J66" s="385"/>
      <c r="K66" s="385"/>
      <c r="L66" s="385"/>
      <c r="M66" s="385"/>
      <c r="N66" s="385"/>
      <c r="O66" s="385"/>
      <c r="P66" s="385"/>
      <c r="Q66" s="385"/>
      <c r="R66" s="385"/>
      <c r="S66" s="385"/>
      <c r="T66" s="385"/>
      <c r="U66" s="385"/>
      <c r="V66" s="385"/>
    </row>
    <row r="67" spans="1:22">
      <c r="A67" s="384"/>
      <c r="B67" s="385"/>
      <c r="C67" s="385"/>
      <c r="D67" s="385"/>
      <c r="E67" s="385"/>
      <c r="F67" s="385"/>
      <c r="G67" s="385"/>
      <c r="H67" s="385"/>
      <c r="I67" s="385"/>
      <c r="J67" s="385"/>
      <c r="K67" s="385"/>
      <c r="L67" s="385"/>
      <c r="M67" s="385"/>
      <c r="N67" s="385"/>
      <c r="O67" s="385"/>
      <c r="P67" s="385"/>
      <c r="Q67" s="385"/>
      <c r="R67" s="385"/>
      <c r="S67" s="385"/>
      <c r="T67" s="385"/>
      <c r="U67" s="385"/>
      <c r="V67" s="385"/>
    </row>
    <row r="68" spans="1:22">
      <c r="A68" s="384"/>
      <c r="B68" s="385"/>
      <c r="C68" s="385"/>
      <c r="D68" s="385"/>
      <c r="E68" s="385"/>
      <c r="F68" s="385"/>
      <c r="G68" s="385"/>
      <c r="H68" s="385"/>
      <c r="I68" s="385"/>
      <c r="J68" s="385"/>
      <c r="K68" s="385"/>
      <c r="L68" s="385"/>
      <c r="M68" s="385"/>
      <c r="N68" s="385"/>
      <c r="O68" s="385"/>
      <c r="P68" s="385"/>
      <c r="Q68" s="385"/>
      <c r="R68" s="385"/>
      <c r="S68" s="385"/>
      <c r="T68" s="385"/>
      <c r="U68" s="385"/>
      <c r="V68" s="385"/>
    </row>
    <row r="69" spans="1:22">
      <c r="A69" s="384"/>
      <c r="B69" s="385"/>
      <c r="C69" s="385"/>
      <c r="D69" s="385"/>
      <c r="E69" s="385"/>
      <c r="F69" s="385"/>
      <c r="G69" s="385"/>
      <c r="H69" s="385"/>
      <c r="I69" s="385"/>
      <c r="J69" s="385"/>
      <c r="K69" s="385"/>
      <c r="L69" s="385"/>
      <c r="M69" s="385"/>
      <c r="N69" s="385"/>
      <c r="O69" s="385"/>
      <c r="P69" s="385"/>
      <c r="Q69" s="385"/>
      <c r="R69" s="385"/>
      <c r="S69" s="385"/>
      <c r="T69" s="385"/>
      <c r="U69" s="385"/>
      <c r="V69" s="385"/>
    </row>
    <row r="70" spans="1:22">
      <c r="A70" s="384"/>
      <c r="B70" s="385"/>
      <c r="C70" s="385"/>
      <c r="D70" s="385"/>
      <c r="E70" s="385"/>
      <c r="F70" s="385"/>
      <c r="G70" s="385"/>
      <c r="H70" s="385"/>
      <c r="I70" s="385"/>
      <c r="J70" s="385"/>
      <c r="K70" s="385"/>
      <c r="L70" s="385"/>
      <c r="M70" s="385"/>
      <c r="N70" s="385"/>
      <c r="O70" s="385"/>
      <c r="P70" s="385"/>
      <c r="Q70" s="385"/>
      <c r="R70" s="385"/>
      <c r="S70" s="385"/>
      <c r="T70" s="385"/>
      <c r="U70" s="385"/>
      <c r="V70" s="385"/>
    </row>
    <row r="71" spans="1:22">
      <c r="A71" s="384"/>
      <c r="B71" s="385"/>
      <c r="C71" s="385"/>
      <c r="D71" s="385"/>
      <c r="E71" s="385"/>
      <c r="F71" s="385"/>
      <c r="G71" s="385"/>
      <c r="H71" s="385"/>
      <c r="I71" s="385"/>
      <c r="J71" s="385"/>
      <c r="K71" s="385"/>
      <c r="L71" s="385"/>
      <c r="M71" s="385"/>
      <c r="N71" s="385"/>
      <c r="O71" s="385"/>
      <c r="P71" s="385"/>
      <c r="Q71" s="385"/>
      <c r="R71" s="385"/>
      <c r="S71" s="385"/>
      <c r="T71" s="385"/>
      <c r="U71" s="385"/>
      <c r="V71" s="385"/>
    </row>
    <row r="72" spans="1:22">
      <c r="A72" s="384"/>
      <c r="B72" s="385"/>
      <c r="C72" s="385"/>
      <c r="D72" s="385"/>
      <c r="E72" s="385"/>
      <c r="F72" s="385"/>
      <c r="G72" s="385"/>
      <c r="H72" s="385"/>
      <c r="I72" s="385"/>
      <c r="J72" s="385"/>
      <c r="K72" s="385"/>
      <c r="L72" s="385"/>
      <c r="M72" s="385"/>
      <c r="N72" s="385"/>
      <c r="O72" s="385"/>
      <c r="P72" s="385"/>
      <c r="Q72" s="385"/>
      <c r="R72" s="385"/>
      <c r="S72" s="385"/>
      <c r="T72" s="385"/>
      <c r="U72" s="385"/>
      <c r="V72" s="385"/>
    </row>
    <row r="73" spans="1:22">
      <c r="A73" s="384"/>
      <c r="B73" s="385"/>
      <c r="C73" s="385"/>
      <c r="D73" s="385"/>
      <c r="E73" s="385"/>
      <c r="F73" s="385"/>
      <c r="G73" s="385"/>
      <c r="H73" s="385"/>
      <c r="I73" s="385"/>
      <c r="J73" s="385"/>
      <c r="K73" s="385"/>
      <c r="L73" s="385"/>
      <c r="M73" s="385"/>
      <c r="N73" s="385"/>
      <c r="O73" s="385"/>
      <c r="P73" s="385"/>
      <c r="Q73" s="385"/>
      <c r="R73" s="385"/>
      <c r="S73" s="385"/>
      <c r="T73" s="385"/>
      <c r="U73" s="385"/>
      <c r="V73" s="385"/>
    </row>
    <row r="74" spans="1:22">
      <c r="A74" s="384"/>
      <c r="B74" s="385"/>
      <c r="C74" s="385"/>
      <c r="D74" s="385"/>
      <c r="E74" s="385"/>
      <c r="F74" s="385"/>
      <c r="G74" s="385"/>
      <c r="H74" s="385"/>
      <c r="I74" s="385"/>
      <c r="J74" s="385"/>
      <c r="K74" s="385"/>
      <c r="L74" s="385"/>
      <c r="M74" s="385"/>
      <c r="N74" s="385"/>
      <c r="O74" s="385"/>
      <c r="P74" s="385"/>
      <c r="Q74" s="385"/>
      <c r="R74" s="385"/>
      <c r="S74" s="385"/>
      <c r="T74" s="385"/>
      <c r="U74" s="385"/>
      <c r="V74" s="385"/>
    </row>
    <row r="75" spans="1:22">
      <c r="A75" s="384"/>
      <c r="B75" s="385"/>
      <c r="C75" s="385"/>
      <c r="D75" s="385"/>
      <c r="E75" s="385"/>
      <c r="F75" s="385"/>
      <c r="G75" s="385"/>
      <c r="H75" s="385"/>
      <c r="I75" s="385"/>
      <c r="J75" s="385"/>
      <c r="K75" s="385"/>
      <c r="L75" s="385"/>
      <c r="M75" s="385"/>
      <c r="N75" s="385"/>
      <c r="O75" s="385"/>
      <c r="P75" s="385"/>
      <c r="Q75" s="385"/>
      <c r="R75" s="385"/>
      <c r="S75" s="385"/>
      <c r="T75" s="385"/>
      <c r="U75" s="385"/>
      <c r="V75" s="385"/>
    </row>
  </sheetData>
  <mergeCells count="2">
    <mergeCell ref="A48:A49"/>
    <mergeCell ref="B48:V48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923B-8DC6-4A9F-B780-0CE4629F5093}">
  <dimension ref="A1:V59"/>
  <sheetViews>
    <sheetView workbookViewId="0">
      <selection activeCell="F27" sqref="F27"/>
    </sheetView>
  </sheetViews>
  <sheetFormatPr defaultRowHeight="14.25"/>
  <sheetData>
    <row r="1" spans="1:9">
      <c r="A1" s="389" t="s">
        <v>3</v>
      </c>
      <c r="B1" s="387">
        <v>150</v>
      </c>
      <c r="C1" s="387">
        <v>175</v>
      </c>
      <c r="D1" s="387">
        <v>200</v>
      </c>
      <c r="E1" s="387">
        <v>225</v>
      </c>
      <c r="F1" s="387">
        <v>250</v>
      </c>
      <c r="G1" s="387">
        <v>275</v>
      </c>
      <c r="H1" s="387">
        <v>300</v>
      </c>
      <c r="I1" s="387">
        <v>325</v>
      </c>
    </row>
    <row r="2" spans="1:9">
      <c r="A2" s="387" t="s">
        <v>185</v>
      </c>
      <c r="B2" s="388">
        <v>6434.54</v>
      </c>
      <c r="C2" s="388">
        <v>6974.5199999999995</v>
      </c>
      <c r="D2" s="388">
        <v>7495.8799999999992</v>
      </c>
      <c r="E2" s="388">
        <v>8035.8599999999988</v>
      </c>
      <c r="F2" s="388">
        <v>9153.06</v>
      </c>
      <c r="G2" s="388">
        <v>9748.9</v>
      </c>
      <c r="H2" s="388">
        <v>10344.739999999998</v>
      </c>
      <c r="I2" s="388">
        <v>10940.58</v>
      </c>
    </row>
    <row r="3" spans="1:9">
      <c r="A3" s="387" t="s">
        <v>186</v>
      </c>
      <c r="B3" s="388">
        <v>7160.7199999999993</v>
      </c>
      <c r="C3" s="388">
        <v>7775.1799999999994</v>
      </c>
      <c r="D3" s="388">
        <v>8371.0199999999986</v>
      </c>
      <c r="E3" s="388">
        <v>8966.8599999999988</v>
      </c>
      <c r="F3" s="388">
        <v>10158.539999999999</v>
      </c>
      <c r="G3" s="388">
        <v>10828.859999999999</v>
      </c>
      <c r="H3" s="388">
        <v>11499.179999999998</v>
      </c>
      <c r="I3" s="388">
        <v>12150.88</v>
      </c>
    </row>
    <row r="4" spans="1:9">
      <c r="A4" s="387" t="s">
        <v>187</v>
      </c>
      <c r="B4" s="388">
        <v>7886.9</v>
      </c>
      <c r="C4" s="388">
        <v>8557.2199999999975</v>
      </c>
      <c r="D4" s="388">
        <v>9227.5399999999991</v>
      </c>
      <c r="E4" s="388">
        <v>9916.48</v>
      </c>
      <c r="F4" s="388">
        <v>11164.019999999999</v>
      </c>
      <c r="G4" s="388">
        <v>11908.819999999998</v>
      </c>
      <c r="H4" s="388">
        <v>12635</v>
      </c>
      <c r="I4" s="388">
        <v>13361.179999999998</v>
      </c>
    </row>
    <row r="5" spans="1:9">
      <c r="A5" s="387" t="s">
        <v>188</v>
      </c>
      <c r="B5" s="388">
        <v>9022.7199999999975</v>
      </c>
      <c r="C5" s="388">
        <v>9804.7599999999984</v>
      </c>
      <c r="D5" s="388">
        <v>10568.179999999998</v>
      </c>
      <c r="E5" s="388">
        <v>11331.6</v>
      </c>
      <c r="F5" s="388">
        <v>12877.06</v>
      </c>
      <c r="G5" s="388">
        <v>13733.579999999998</v>
      </c>
      <c r="H5" s="388">
        <v>14571.48</v>
      </c>
      <c r="I5" s="388">
        <v>15427.999999999998</v>
      </c>
    </row>
    <row r="6" spans="1:9">
      <c r="A6" s="387" t="s">
        <v>189</v>
      </c>
      <c r="B6" s="388">
        <v>8613.08</v>
      </c>
      <c r="C6" s="388">
        <v>9357.8799999999992</v>
      </c>
      <c r="D6" s="388">
        <v>10102.679999999998</v>
      </c>
      <c r="E6" s="388">
        <v>10847.48</v>
      </c>
      <c r="F6" s="388">
        <v>12169.5</v>
      </c>
      <c r="G6" s="388">
        <v>12970.159999999998</v>
      </c>
      <c r="H6" s="388">
        <v>13789.439999999999</v>
      </c>
      <c r="I6" s="388">
        <v>14590.099999999997</v>
      </c>
    </row>
    <row r="7" spans="1:9">
      <c r="A7" s="387" t="s">
        <v>190</v>
      </c>
      <c r="B7" s="388">
        <v>9748.9</v>
      </c>
      <c r="C7" s="388">
        <v>10586.8</v>
      </c>
      <c r="D7" s="388">
        <v>11424.699999999999</v>
      </c>
      <c r="E7" s="388">
        <v>12262.599999999999</v>
      </c>
      <c r="F7" s="388">
        <v>13882.539999999999</v>
      </c>
      <c r="G7" s="388">
        <v>14813.539999999999</v>
      </c>
      <c r="H7" s="388">
        <v>15725.919999999998</v>
      </c>
      <c r="I7" s="388">
        <v>16638.3</v>
      </c>
    </row>
    <row r="8" spans="1:9">
      <c r="A8" s="387" t="s">
        <v>191</v>
      </c>
      <c r="B8" s="388">
        <v>9339.2599999999984</v>
      </c>
      <c r="C8" s="388">
        <v>10158.539999999999</v>
      </c>
      <c r="D8" s="388">
        <v>10959.199999999999</v>
      </c>
      <c r="E8" s="388">
        <v>11778.48</v>
      </c>
      <c r="F8" s="388">
        <v>13174.98</v>
      </c>
      <c r="G8" s="388">
        <v>14050.119999999997</v>
      </c>
      <c r="H8" s="388">
        <v>14925.259999999998</v>
      </c>
      <c r="I8" s="388">
        <v>15800.4</v>
      </c>
    </row>
    <row r="9" spans="1:9">
      <c r="A9" s="387" t="s">
        <v>192</v>
      </c>
      <c r="B9" s="388">
        <v>10475.08</v>
      </c>
      <c r="C9" s="388">
        <v>11387.46</v>
      </c>
      <c r="D9" s="388">
        <v>12299.839999999998</v>
      </c>
      <c r="E9" s="388">
        <v>13193.599999999999</v>
      </c>
      <c r="F9" s="388">
        <v>14888.019999999999</v>
      </c>
      <c r="G9" s="388">
        <v>15874.879999999997</v>
      </c>
      <c r="H9" s="388">
        <v>16861.739999999998</v>
      </c>
      <c r="I9" s="388">
        <v>17848.599999999999</v>
      </c>
    </row>
    <row r="10" spans="1:9">
      <c r="A10" s="387" t="s">
        <v>193</v>
      </c>
      <c r="B10" s="388">
        <v>11368.839999999998</v>
      </c>
      <c r="C10" s="388">
        <v>12355.699999999999</v>
      </c>
      <c r="D10" s="388">
        <v>13342.56</v>
      </c>
      <c r="E10" s="388">
        <v>14329.419999999998</v>
      </c>
      <c r="F10" s="388">
        <v>16489.339999999997</v>
      </c>
      <c r="G10" s="388">
        <v>17606.539999999997</v>
      </c>
      <c r="H10" s="388">
        <v>18705.12</v>
      </c>
      <c r="I10" s="388">
        <v>19803.7</v>
      </c>
    </row>
    <row r="11" spans="1:9">
      <c r="A11" s="387" t="s">
        <v>194</v>
      </c>
      <c r="B11" s="388">
        <v>11219.88</v>
      </c>
      <c r="C11" s="388">
        <v>12188.119999999997</v>
      </c>
      <c r="D11" s="388">
        <v>13156.359999999999</v>
      </c>
      <c r="E11" s="388">
        <v>14143.219999999998</v>
      </c>
      <c r="F11" s="388">
        <v>15893.5</v>
      </c>
      <c r="G11" s="388">
        <v>16954.839999999997</v>
      </c>
      <c r="H11" s="388">
        <v>18016.179999999997</v>
      </c>
      <c r="I11" s="388">
        <v>19058.899999999998</v>
      </c>
    </row>
    <row r="12" spans="1:9">
      <c r="A12" s="387" t="s">
        <v>195</v>
      </c>
      <c r="B12" s="388">
        <v>12095.019999999999</v>
      </c>
      <c r="C12" s="388">
        <v>13156.359999999999</v>
      </c>
      <c r="D12" s="388">
        <v>14199.079999999998</v>
      </c>
      <c r="E12" s="388">
        <v>15260.419999999998</v>
      </c>
      <c r="F12" s="388">
        <v>17494.819999999996</v>
      </c>
      <c r="G12" s="388">
        <v>18667.879999999997</v>
      </c>
      <c r="H12" s="388">
        <v>19840.939999999995</v>
      </c>
      <c r="I12" s="388">
        <v>21014</v>
      </c>
    </row>
    <row r="13" spans="1:9">
      <c r="A13" s="387" t="s">
        <v>196</v>
      </c>
      <c r="B13" s="388">
        <v>11946.06</v>
      </c>
      <c r="C13" s="388">
        <v>12988.779999999999</v>
      </c>
      <c r="D13" s="388">
        <v>14031.499999999998</v>
      </c>
      <c r="E13" s="388">
        <v>15074.219999999998</v>
      </c>
      <c r="F13" s="388">
        <v>16898.979999999996</v>
      </c>
      <c r="G13" s="388">
        <v>18034.8</v>
      </c>
      <c r="H13" s="388">
        <v>19152</v>
      </c>
      <c r="I13" s="388">
        <v>20269.2</v>
      </c>
    </row>
    <row r="14" spans="1:9">
      <c r="A14" s="387" t="s">
        <v>197</v>
      </c>
      <c r="B14" s="388">
        <v>12821.199999999999</v>
      </c>
      <c r="C14" s="388">
        <v>13938.399999999998</v>
      </c>
      <c r="D14" s="388">
        <v>15074.219999999998</v>
      </c>
      <c r="E14" s="388">
        <v>16191.419999999998</v>
      </c>
      <c r="F14" s="388">
        <v>18500.3</v>
      </c>
      <c r="G14" s="388">
        <v>19747.839999999997</v>
      </c>
      <c r="H14" s="388">
        <v>20995.379999999997</v>
      </c>
      <c r="I14" s="388">
        <v>22242.92</v>
      </c>
    </row>
    <row r="15" spans="1:9">
      <c r="A15" s="387" t="s">
        <v>198</v>
      </c>
      <c r="B15" s="388">
        <v>12672.239999999998</v>
      </c>
      <c r="C15" s="388">
        <v>13770.819999999998</v>
      </c>
      <c r="D15" s="388">
        <v>14888.019999999999</v>
      </c>
      <c r="E15" s="388">
        <v>16005.219999999998</v>
      </c>
      <c r="F15" s="388">
        <v>17904.46</v>
      </c>
      <c r="G15" s="388">
        <v>19096.139999999996</v>
      </c>
      <c r="H15" s="388">
        <v>20306.439999999995</v>
      </c>
      <c r="I15" s="388">
        <v>21498.12</v>
      </c>
    </row>
    <row r="16" spans="1:9">
      <c r="A16" s="387" t="s">
        <v>199</v>
      </c>
      <c r="B16" s="388">
        <v>13547.38</v>
      </c>
      <c r="C16" s="388">
        <v>14739.06</v>
      </c>
      <c r="D16" s="388">
        <v>15930.74</v>
      </c>
      <c r="E16" s="388">
        <v>17141.039999999997</v>
      </c>
      <c r="F16" s="388">
        <v>19505.779999999995</v>
      </c>
      <c r="G16" s="388">
        <v>20827.8</v>
      </c>
      <c r="H16" s="388">
        <v>22131.200000000001</v>
      </c>
      <c r="I16" s="388">
        <v>23453.219999999998</v>
      </c>
    </row>
    <row r="17" spans="1:9">
      <c r="A17" s="387" t="s">
        <v>200</v>
      </c>
      <c r="B17" s="388">
        <v>13398.419999999998</v>
      </c>
      <c r="C17" s="388">
        <v>14571.48</v>
      </c>
      <c r="D17" s="388">
        <v>15763.159999999998</v>
      </c>
      <c r="E17" s="388">
        <v>16936.219999999998</v>
      </c>
      <c r="F17" s="388">
        <v>18909.939999999995</v>
      </c>
      <c r="G17" s="388">
        <v>20176.099999999999</v>
      </c>
      <c r="H17" s="388">
        <v>21442.26</v>
      </c>
      <c r="I17" s="388">
        <v>22708.42</v>
      </c>
    </row>
    <row r="18" spans="1:9">
      <c r="A18" s="387" t="s">
        <v>201</v>
      </c>
      <c r="B18" s="388">
        <v>14273.56</v>
      </c>
      <c r="C18" s="388">
        <v>15539.719999999998</v>
      </c>
      <c r="D18" s="388">
        <v>16805.879999999997</v>
      </c>
      <c r="E18" s="388">
        <v>18072.039999999997</v>
      </c>
      <c r="F18" s="388">
        <v>20511.259999999998</v>
      </c>
      <c r="G18" s="388">
        <v>21907.759999999998</v>
      </c>
      <c r="H18" s="388">
        <v>23285.639999999996</v>
      </c>
      <c r="I18" s="388">
        <v>24663.519999999997</v>
      </c>
    </row>
    <row r="19" spans="1:9">
      <c r="A19" s="387" t="s">
        <v>202</v>
      </c>
      <c r="B19" s="388">
        <v>14124.599999999997</v>
      </c>
      <c r="C19" s="388">
        <v>15372.139999999998</v>
      </c>
      <c r="D19" s="388">
        <v>16619.679999999997</v>
      </c>
      <c r="E19" s="388">
        <v>17885.839999999997</v>
      </c>
      <c r="F19" s="388">
        <v>19915.419999999998</v>
      </c>
      <c r="G19" s="388">
        <v>21256.059999999998</v>
      </c>
      <c r="H19" s="388">
        <v>22578.079999999998</v>
      </c>
      <c r="I19" s="388">
        <v>23918.719999999998</v>
      </c>
    </row>
    <row r="20" spans="1:9">
      <c r="A20" s="387" t="s">
        <v>203</v>
      </c>
      <c r="B20" s="388">
        <v>14999.739999999998</v>
      </c>
      <c r="C20" s="388">
        <v>16340.379999999997</v>
      </c>
      <c r="D20" s="388">
        <v>17662.399999999998</v>
      </c>
      <c r="E20" s="388">
        <v>19003.039999999997</v>
      </c>
      <c r="F20" s="388">
        <v>21516.739999999998</v>
      </c>
      <c r="G20" s="388">
        <v>22969.1</v>
      </c>
      <c r="H20" s="388">
        <v>24421.46</v>
      </c>
      <c r="I20" s="388">
        <v>25873.819999999996</v>
      </c>
    </row>
    <row r="21" spans="1:9">
      <c r="A21" s="387" t="s">
        <v>204</v>
      </c>
      <c r="B21" s="388">
        <v>14850.779999999999</v>
      </c>
      <c r="C21" s="388">
        <v>16172.8</v>
      </c>
      <c r="D21" s="388">
        <v>17494.819999999996</v>
      </c>
      <c r="E21" s="388">
        <v>18816.839999999997</v>
      </c>
      <c r="F21" s="388">
        <v>20920.899999999998</v>
      </c>
      <c r="G21" s="388">
        <v>22336.019999999997</v>
      </c>
      <c r="H21" s="388">
        <v>23732.519999999997</v>
      </c>
      <c r="I21" s="388">
        <v>25129.019999999997</v>
      </c>
    </row>
    <row r="22" spans="1:9">
      <c r="A22" s="387" t="s">
        <v>205</v>
      </c>
      <c r="B22" s="388">
        <v>15725.919999999998</v>
      </c>
      <c r="C22" s="388">
        <v>17122.419999999998</v>
      </c>
      <c r="D22" s="388">
        <v>18537.539999999997</v>
      </c>
      <c r="E22" s="388">
        <v>19934.039999999997</v>
      </c>
      <c r="F22" s="388">
        <v>22522.219999999998</v>
      </c>
      <c r="G22" s="388">
        <v>24049.059999999998</v>
      </c>
      <c r="H22" s="388">
        <v>25575.899999999998</v>
      </c>
      <c r="I22" s="388">
        <v>27102.739999999994</v>
      </c>
    </row>
    <row r="51" spans="1:22">
      <c r="A51" s="386"/>
      <c r="B51" s="387" t="s">
        <v>185</v>
      </c>
      <c r="C51" s="387" t="s">
        <v>186</v>
      </c>
      <c r="D51" s="387" t="s">
        <v>187</v>
      </c>
      <c r="E51" s="387" t="s">
        <v>188</v>
      </c>
      <c r="F51" s="387" t="s">
        <v>189</v>
      </c>
      <c r="G51" s="387" t="s">
        <v>190</v>
      </c>
      <c r="H51" s="387" t="s">
        <v>191</v>
      </c>
      <c r="I51" s="387" t="s">
        <v>192</v>
      </c>
      <c r="J51" s="387" t="s">
        <v>193</v>
      </c>
      <c r="K51" s="387" t="s">
        <v>194</v>
      </c>
      <c r="L51" s="387" t="s">
        <v>195</v>
      </c>
      <c r="M51" s="387" t="s">
        <v>196</v>
      </c>
      <c r="N51" s="387" t="s">
        <v>197</v>
      </c>
      <c r="O51" s="387" t="s">
        <v>198</v>
      </c>
      <c r="P51" s="387" t="s">
        <v>199</v>
      </c>
      <c r="Q51" s="387" t="s">
        <v>200</v>
      </c>
      <c r="R51" s="387" t="s">
        <v>201</v>
      </c>
      <c r="S51" s="387" t="s">
        <v>202</v>
      </c>
      <c r="T51" s="387" t="s">
        <v>203</v>
      </c>
      <c r="U51" s="387" t="s">
        <v>204</v>
      </c>
      <c r="V51" s="387" t="s">
        <v>205</v>
      </c>
    </row>
    <row r="52" spans="1:22">
      <c r="A52" s="387">
        <v>150</v>
      </c>
      <c r="B52" s="388">
        <v>6434.54</v>
      </c>
      <c r="C52" s="388">
        <v>7160.7199999999993</v>
      </c>
      <c r="D52" s="388">
        <v>7886.9</v>
      </c>
      <c r="E52" s="388">
        <v>9022.7199999999975</v>
      </c>
      <c r="F52" s="388">
        <v>8613.08</v>
      </c>
      <c r="G52" s="388">
        <v>9748.9</v>
      </c>
      <c r="H52" s="388">
        <v>9339.2599999999984</v>
      </c>
      <c r="I52" s="388">
        <v>10475.08</v>
      </c>
      <c r="J52" s="388">
        <v>11368.839999999998</v>
      </c>
      <c r="K52" s="388">
        <v>11219.88</v>
      </c>
      <c r="L52" s="388">
        <v>12095.019999999999</v>
      </c>
      <c r="M52" s="388">
        <v>11946.06</v>
      </c>
      <c r="N52" s="388">
        <v>12821.199999999999</v>
      </c>
      <c r="O52" s="388">
        <v>12672.239999999998</v>
      </c>
      <c r="P52" s="388">
        <v>13547.38</v>
      </c>
      <c r="Q52" s="388">
        <v>13398.419999999998</v>
      </c>
      <c r="R52" s="388">
        <v>14273.56</v>
      </c>
      <c r="S52" s="388">
        <v>14124.599999999997</v>
      </c>
      <c r="T52" s="388">
        <v>14999.739999999998</v>
      </c>
      <c r="U52" s="388">
        <v>14850.779999999999</v>
      </c>
      <c r="V52" s="388">
        <v>15725.919999999998</v>
      </c>
    </row>
    <row r="53" spans="1:22">
      <c r="A53" s="387">
        <v>175</v>
      </c>
      <c r="B53" s="388">
        <v>6974.5199999999995</v>
      </c>
      <c r="C53" s="388">
        <v>7775.1799999999994</v>
      </c>
      <c r="D53" s="388">
        <v>8557.2199999999975</v>
      </c>
      <c r="E53" s="388">
        <v>9804.7599999999984</v>
      </c>
      <c r="F53" s="388">
        <v>9357.8799999999992</v>
      </c>
      <c r="G53" s="388">
        <v>10586.8</v>
      </c>
      <c r="H53" s="388">
        <v>10158.539999999999</v>
      </c>
      <c r="I53" s="388">
        <v>11387.46</v>
      </c>
      <c r="J53" s="388">
        <v>12355.699999999999</v>
      </c>
      <c r="K53" s="388">
        <v>12188.119999999997</v>
      </c>
      <c r="L53" s="388">
        <v>13156.359999999999</v>
      </c>
      <c r="M53" s="388">
        <v>12988.779999999999</v>
      </c>
      <c r="N53" s="388">
        <v>13938.399999999998</v>
      </c>
      <c r="O53" s="388">
        <v>13770.819999999998</v>
      </c>
      <c r="P53" s="388">
        <v>14739.06</v>
      </c>
      <c r="Q53" s="388">
        <v>14571.48</v>
      </c>
      <c r="R53" s="388">
        <v>15539.719999999998</v>
      </c>
      <c r="S53" s="388">
        <v>15372.139999999998</v>
      </c>
      <c r="T53" s="388">
        <v>16340.379999999997</v>
      </c>
      <c r="U53" s="388">
        <v>16172.8</v>
      </c>
      <c r="V53" s="388">
        <v>17122.419999999998</v>
      </c>
    </row>
    <row r="54" spans="1:22">
      <c r="A54" s="387">
        <v>200</v>
      </c>
      <c r="B54" s="388">
        <v>7495.8799999999992</v>
      </c>
      <c r="C54" s="388">
        <v>8371.0199999999986</v>
      </c>
      <c r="D54" s="388">
        <v>9227.5399999999991</v>
      </c>
      <c r="E54" s="388">
        <v>10568.179999999998</v>
      </c>
      <c r="F54" s="388">
        <v>10102.679999999998</v>
      </c>
      <c r="G54" s="388">
        <v>11424.699999999999</v>
      </c>
      <c r="H54" s="388">
        <v>10959.199999999999</v>
      </c>
      <c r="I54" s="388">
        <v>12299.839999999998</v>
      </c>
      <c r="J54" s="388">
        <v>13342.56</v>
      </c>
      <c r="K54" s="388">
        <v>13156.359999999999</v>
      </c>
      <c r="L54" s="388">
        <v>14199.079999999998</v>
      </c>
      <c r="M54" s="388">
        <v>14031.499999999998</v>
      </c>
      <c r="N54" s="388">
        <v>15074.219999999998</v>
      </c>
      <c r="O54" s="388">
        <v>14888.019999999999</v>
      </c>
      <c r="P54" s="388">
        <v>15930.74</v>
      </c>
      <c r="Q54" s="388">
        <v>15763.159999999998</v>
      </c>
      <c r="R54" s="388">
        <v>16805.879999999997</v>
      </c>
      <c r="S54" s="388">
        <v>16619.679999999997</v>
      </c>
      <c r="T54" s="388">
        <v>17662.399999999998</v>
      </c>
      <c r="U54" s="388">
        <v>17494.819999999996</v>
      </c>
      <c r="V54" s="388">
        <v>18537.539999999997</v>
      </c>
    </row>
    <row r="55" spans="1:22">
      <c r="A55" s="387">
        <v>225</v>
      </c>
      <c r="B55" s="388">
        <v>8035.8599999999988</v>
      </c>
      <c r="C55" s="388">
        <v>8966.8599999999988</v>
      </c>
      <c r="D55" s="388">
        <v>9916.48</v>
      </c>
      <c r="E55" s="388">
        <v>11331.6</v>
      </c>
      <c r="F55" s="388">
        <v>10847.48</v>
      </c>
      <c r="G55" s="388">
        <v>12262.599999999999</v>
      </c>
      <c r="H55" s="388">
        <v>11778.48</v>
      </c>
      <c r="I55" s="388">
        <v>13193.599999999999</v>
      </c>
      <c r="J55" s="388">
        <v>14329.419999999998</v>
      </c>
      <c r="K55" s="388">
        <v>14143.219999999998</v>
      </c>
      <c r="L55" s="388">
        <v>15260.419999999998</v>
      </c>
      <c r="M55" s="388">
        <v>15074.219999999998</v>
      </c>
      <c r="N55" s="388">
        <v>16191.419999999998</v>
      </c>
      <c r="O55" s="388">
        <v>16005.219999999998</v>
      </c>
      <c r="P55" s="388">
        <v>17141.039999999997</v>
      </c>
      <c r="Q55" s="388">
        <v>16936.219999999998</v>
      </c>
      <c r="R55" s="388">
        <v>18072.039999999997</v>
      </c>
      <c r="S55" s="388">
        <v>17885.839999999997</v>
      </c>
      <c r="T55" s="388">
        <v>19003.039999999997</v>
      </c>
      <c r="U55" s="388">
        <v>18816.839999999997</v>
      </c>
      <c r="V55" s="388">
        <v>19934.039999999997</v>
      </c>
    </row>
    <row r="56" spans="1:22">
      <c r="A56" s="387">
        <v>250</v>
      </c>
      <c r="B56" s="388">
        <v>9153.06</v>
      </c>
      <c r="C56" s="388">
        <v>10158.539999999999</v>
      </c>
      <c r="D56" s="388">
        <v>11164.019999999999</v>
      </c>
      <c r="E56" s="388">
        <v>12877.06</v>
      </c>
      <c r="F56" s="388">
        <v>12169.5</v>
      </c>
      <c r="G56" s="388">
        <v>13882.539999999999</v>
      </c>
      <c r="H56" s="388">
        <v>13174.98</v>
      </c>
      <c r="I56" s="388">
        <v>14888.019999999999</v>
      </c>
      <c r="J56" s="388">
        <v>16489.339999999997</v>
      </c>
      <c r="K56" s="388">
        <v>15893.5</v>
      </c>
      <c r="L56" s="388">
        <v>17494.819999999996</v>
      </c>
      <c r="M56" s="388">
        <v>16898.979999999996</v>
      </c>
      <c r="N56" s="388">
        <v>18500.3</v>
      </c>
      <c r="O56" s="388">
        <v>17904.46</v>
      </c>
      <c r="P56" s="388">
        <v>19505.779999999995</v>
      </c>
      <c r="Q56" s="388">
        <v>18909.939999999995</v>
      </c>
      <c r="R56" s="388">
        <v>20511.259999999998</v>
      </c>
      <c r="S56" s="388">
        <v>19915.419999999998</v>
      </c>
      <c r="T56" s="388">
        <v>21516.739999999998</v>
      </c>
      <c r="U56" s="388">
        <v>20920.899999999998</v>
      </c>
      <c r="V56" s="388">
        <v>22522.219999999998</v>
      </c>
    </row>
    <row r="57" spans="1:22">
      <c r="A57" s="387">
        <v>275</v>
      </c>
      <c r="B57" s="388">
        <v>9748.9</v>
      </c>
      <c r="C57" s="388">
        <v>10828.859999999999</v>
      </c>
      <c r="D57" s="388">
        <v>11908.819999999998</v>
      </c>
      <c r="E57" s="388">
        <v>13733.579999999998</v>
      </c>
      <c r="F57" s="388">
        <v>12970.159999999998</v>
      </c>
      <c r="G57" s="388">
        <v>14813.539999999999</v>
      </c>
      <c r="H57" s="388">
        <v>14050.119999999997</v>
      </c>
      <c r="I57" s="388">
        <v>15874.879999999997</v>
      </c>
      <c r="J57" s="388">
        <v>17606.539999999997</v>
      </c>
      <c r="K57" s="388">
        <v>16954.839999999997</v>
      </c>
      <c r="L57" s="388">
        <v>18667.879999999997</v>
      </c>
      <c r="M57" s="388">
        <v>18034.8</v>
      </c>
      <c r="N57" s="388">
        <v>19747.839999999997</v>
      </c>
      <c r="O57" s="388">
        <v>19096.139999999996</v>
      </c>
      <c r="P57" s="388">
        <v>20827.8</v>
      </c>
      <c r="Q57" s="388">
        <v>20176.099999999999</v>
      </c>
      <c r="R57" s="388">
        <v>21907.759999999998</v>
      </c>
      <c r="S57" s="388">
        <v>21256.059999999998</v>
      </c>
      <c r="T57" s="388">
        <v>22969.1</v>
      </c>
      <c r="U57" s="388">
        <v>22336.019999999997</v>
      </c>
      <c r="V57" s="388">
        <v>24049.059999999998</v>
      </c>
    </row>
    <row r="58" spans="1:22">
      <c r="A58" s="387">
        <v>300</v>
      </c>
      <c r="B58" s="388">
        <v>10344.739999999998</v>
      </c>
      <c r="C58" s="388">
        <v>11499.179999999998</v>
      </c>
      <c r="D58" s="388">
        <v>12635</v>
      </c>
      <c r="E58" s="388">
        <v>14571.48</v>
      </c>
      <c r="F58" s="388">
        <v>13789.439999999999</v>
      </c>
      <c r="G58" s="388">
        <v>15725.919999999998</v>
      </c>
      <c r="H58" s="388">
        <v>14925.259999999998</v>
      </c>
      <c r="I58" s="388">
        <v>16861.739999999998</v>
      </c>
      <c r="J58" s="388">
        <v>18705.12</v>
      </c>
      <c r="K58" s="388">
        <v>18016.179999999997</v>
      </c>
      <c r="L58" s="388">
        <v>19840.939999999995</v>
      </c>
      <c r="M58" s="388">
        <v>19152</v>
      </c>
      <c r="N58" s="388">
        <v>20995.379999999997</v>
      </c>
      <c r="O58" s="388">
        <v>20306.439999999995</v>
      </c>
      <c r="P58" s="388">
        <v>22131.200000000001</v>
      </c>
      <c r="Q58" s="388">
        <v>21442.26</v>
      </c>
      <c r="R58" s="388">
        <v>23285.639999999996</v>
      </c>
      <c r="S58" s="388">
        <v>22578.079999999998</v>
      </c>
      <c r="T58" s="388">
        <v>24421.46</v>
      </c>
      <c r="U58" s="388">
        <v>23732.519999999997</v>
      </c>
      <c r="V58" s="388">
        <v>25575.899999999998</v>
      </c>
    </row>
    <row r="59" spans="1:22">
      <c r="A59" s="387">
        <v>325</v>
      </c>
      <c r="B59" s="388">
        <v>10940.58</v>
      </c>
      <c r="C59" s="388">
        <v>12150.88</v>
      </c>
      <c r="D59" s="388">
        <v>13361.179999999998</v>
      </c>
      <c r="E59" s="388">
        <v>15427.999999999998</v>
      </c>
      <c r="F59" s="388">
        <v>14590.099999999997</v>
      </c>
      <c r="G59" s="388">
        <v>16638.3</v>
      </c>
      <c r="H59" s="388">
        <v>15800.4</v>
      </c>
      <c r="I59" s="388">
        <v>17848.599999999999</v>
      </c>
      <c r="J59" s="388">
        <v>19803.7</v>
      </c>
      <c r="K59" s="388">
        <v>19058.899999999998</v>
      </c>
      <c r="L59" s="388">
        <v>21014</v>
      </c>
      <c r="M59" s="388">
        <v>20269.2</v>
      </c>
      <c r="N59" s="388">
        <v>22242.92</v>
      </c>
      <c r="O59" s="388">
        <v>21498.12</v>
      </c>
      <c r="P59" s="388">
        <v>23453.219999999998</v>
      </c>
      <c r="Q59" s="388">
        <v>22708.42</v>
      </c>
      <c r="R59" s="388">
        <v>24663.519999999997</v>
      </c>
      <c r="S59" s="388">
        <v>23918.719999999998</v>
      </c>
      <c r="T59" s="388">
        <v>25873.819999999996</v>
      </c>
      <c r="U59" s="388">
        <v>25129.019999999997</v>
      </c>
      <c r="V59" s="388">
        <v>27102.739999999994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U44"/>
  <sheetViews>
    <sheetView view="pageBreakPreview" zoomScale="69" zoomScaleNormal="85" workbookViewId="0">
      <selection activeCell="G13" sqref="G13:S21"/>
    </sheetView>
  </sheetViews>
  <sheetFormatPr defaultRowHeight="14.25"/>
  <cols>
    <col min="1" max="1" width="5.75" style="10" customWidth="1"/>
    <col min="2" max="3" width="5.125" style="10" customWidth="1"/>
    <col min="4" max="14" width="5.875" style="10" bestFit="1" customWidth="1"/>
    <col min="15" max="15" width="5.625" style="10" customWidth="1"/>
    <col min="16" max="16" width="6.25" style="10" customWidth="1"/>
    <col min="17" max="17" width="6.625" style="10" customWidth="1"/>
    <col min="18" max="27" width="5.125" style="10" customWidth="1"/>
  </cols>
  <sheetData>
    <row r="1" spans="1:47" ht="14.1" customHeight="1">
      <c r="A1" s="317"/>
      <c r="B1" s="317"/>
      <c r="C1" s="317"/>
      <c r="D1" s="317"/>
      <c r="E1" s="317"/>
      <c r="F1" s="289" t="s">
        <v>206</v>
      </c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7"/>
      <c r="X1" s="317"/>
      <c r="Y1" s="317"/>
      <c r="Z1" s="317"/>
      <c r="AA1" s="317"/>
    </row>
    <row r="2" spans="1:47" ht="14.1" customHeight="1">
      <c r="A2" s="317"/>
      <c r="B2" s="317"/>
      <c r="C2" s="317"/>
      <c r="D2" s="317"/>
      <c r="E2" s="317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7"/>
      <c r="X2" s="317"/>
      <c r="Y2" s="317"/>
      <c r="Z2" s="317"/>
      <c r="AA2" s="317"/>
    </row>
    <row r="3" spans="1:47" ht="14.1" customHeight="1">
      <c r="A3" s="317"/>
      <c r="B3" s="317"/>
      <c r="C3" s="317"/>
      <c r="D3" s="317"/>
      <c r="E3" s="317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7"/>
      <c r="X3" s="317"/>
      <c r="Y3" s="317"/>
      <c r="Z3" s="317"/>
      <c r="AA3" s="317"/>
    </row>
    <row r="4" spans="1:47" ht="14.1" customHeight="1" thickBot="1">
      <c r="A4" s="318"/>
      <c r="B4" s="318"/>
      <c r="C4" s="318"/>
      <c r="D4" s="318"/>
      <c r="E4" s="318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18"/>
      <c r="X4" s="318"/>
      <c r="Y4" s="318"/>
      <c r="Z4" s="318"/>
      <c r="AA4" s="318"/>
    </row>
    <row r="5" spans="1:47" ht="8.1" customHeight="1">
      <c r="A5" s="321" t="s">
        <v>207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3" t="s">
        <v>1</v>
      </c>
      <c r="Y5" s="323"/>
      <c r="Z5" s="323"/>
      <c r="AA5" s="323"/>
    </row>
    <row r="6" spans="1:47" ht="8.1" customHeight="1">
      <c r="A6" s="322"/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4"/>
      <c r="Y6" s="324"/>
      <c r="Z6" s="324"/>
      <c r="AA6" s="324"/>
    </row>
    <row r="7" spans="1:47" ht="13.5" customHeight="1">
      <c r="A7" s="316" t="s">
        <v>208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</row>
    <row r="8" spans="1:47" ht="13.5" customHeight="1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3.5" customHeight="1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E10" s="98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</row>
    <row r="11" spans="1:47" ht="13.9" customHeight="1">
      <c r="A11" s="93"/>
      <c r="B11" s="97"/>
      <c r="C11" s="97"/>
      <c r="D11" s="97"/>
      <c r="E11" s="97"/>
      <c r="F11" s="314" t="s">
        <v>169</v>
      </c>
      <c r="G11" s="315" t="s">
        <v>128</v>
      </c>
      <c r="H11" s="315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92"/>
      <c r="U11" s="92"/>
      <c r="V11" s="92"/>
      <c r="W11" s="97"/>
      <c r="X11" s="97"/>
      <c r="Y11" s="97"/>
      <c r="Z11" s="97"/>
      <c r="AA11" s="97"/>
      <c r="AE11" s="98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</row>
    <row r="12" spans="1:47" ht="13.9" customHeight="1">
      <c r="A12" s="93"/>
      <c r="B12" s="97"/>
      <c r="C12" s="97"/>
      <c r="D12" s="97"/>
      <c r="E12" s="97"/>
      <c r="F12" s="314"/>
      <c r="G12" s="232">
        <v>100</v>
      </c>
      <c r="H12" s="232">
        <v>125</v>
      </c>
      <c r="I12" s="232">
        <v>150</v>
      </c>
      <c r="J12" s="232">
        <v>175</v>
      </c>
      <c r="K12" s="232">
        <v>200</v>
      </c>
      <c r="L12" s="232">
        <v>225</v>
      </c>
      <c r="M12" s="232">
        <v>250</v>
      </c>
      <c r="N12" s="232">
        <v>275</v>
      </c>
      <c r="O12" s="232">
        <v>300</v>
      </c>
      <c r="P12" s="232">
        <v>325</v>
      </c>
      <c r="Q12" s="232">
        <v>350</v>
      </c>
      <c r="R12" s="232">
        <v>375</v>
      </c>
      <c r="S12" s="232">
        <v>400</v>
      </c>
      <c r="T12" s="93"/>
      <c r="U12" s="93"/>
      <c r="V12" s="93"/>
      <c r="W12" s="97"/>
      <c r="X12" s="97"/>
      <c r="Y12" s="97"/>
      <c r="Z12" s="97"/>
      <c r="AA12" s="97"/>
      <c r="AE12" s="93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</row>
    <row r="13" spans="1:47" ht="13.9" customHeight="1">
      <c r="A13" s="93"/>
      <c r="B13" s="97"/>
      <c r="C13" s="97"/>
      <c r="D13" s="97"/>
      <c r="E13" s="97"/>
      <c r="F13" s="232">
        <v>100</v>
      </c>
      <c r="G13" s="56">
        <v>708</v>
      </c>
      <c r="H13" s="56">
        <v>762</v>
      </c>
      <c r="I13" s="56">
        <v>816</v>
      </c>
      <c r="J13" s="56">
        <v>870</v>
      </c>
      <c r="K13" s="56">
        <v>924</v>
      </c>
      <c r="L13" s="56">
        <v>978</v>
      </c>
      <c r="M13" s="56">
        <v>1032</v>
      </c>
      <c r="N13" s="56">
        <v>1086</v>
      </c>
      <c r="O13" s="56">
        <v>1140</v>
      </c>
      <c r="P13" s="56">
        <v>1194</v>
      </c>
      <c r="Q13" s="56">
        <v>1248</v>
      </c>
      <c r="R13" s="56">
        <v>1302</v>
      </c>
      <c r="S13" s="56">
        <v>1356</v>
      </c>
      <c r="T13" s="97"/>
      <c r="U13" s="97"/>
      <c r="V13" s="97"/>
      <c r="W13" s="97"/>
      <c r="X13" s="97"/>
      <c r="Y13" s="97"/>
      <c r="Z13" s="97"/>
      <c r="AA13" s="97"/>
      <c r="AE13" s="93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97"/>
      <c r="AU13" s="97"/>
    </row>
    <row r="14" spans="1:47" ht="13.9" customHeight="1">
      <c r="A14" s="93"/>
      <c r="B14" s="97"/>
      <c r="C14" s="97"/>
      <c r="D14" s="97"/>
      <c r="E14" s="97"/>
      <c r="F14" s="232">
        <v>125</v>
      </c>
      <c r="G14" s="53">
        <v>744</v>
      </c>
      <c r="H14" s="53">
        <v>804</v>
      </c>
      <c r="I14" s="53">
        <v>861</v>
      </c>
      <c r="J14" s="53">
        <v>921</v>
      </c>
      <c r="K14" s="53">
        <v>978</v>
      </c>
      <c r="L14" s="53">
        <v>1035</v>
      </c>
      <c r="M14" s="53">
        <v>1095</v>
      </c>
      <c r="N14" s="53">
        <v>11544</v>
      </c>
      <c r="O14" s="53">
        <v>1212</v>
      </c>
      <c r="P14" s="53">
        <v>1269</v>
      </c>
      <c r="Q14" s="53">
        <v>1326</v>
      </c>
      <c r="R14" s="53">
        <v>1386</v>
      </c>
      <c r="S14" s="53">
        <v>1443</v>
      </c>
      <c r="T14" s="97"/>
      <c r="U14" s="97"/>
      <c r="V14" s="97"/>
      <c r="W14" s="97"/>
      <c r="X14" s="97"/>
      <c r="Y14" s="97"/>
      <c r="Z14" s="97"/>
      <c r="AA14" s="97"/>
      <c r="AE14" s="93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</row>
    <row r="15" spans="1:47" ht="13.9" customHeight="1">
      <c r="A15" s="93"/>
      <c r="B15" s="97"/>
      <c r="C15" s="97"/>
      <c r="D15" s="97"/>
      <c r="E15" s="97"/>
      <c r="F15" s="232">
        <v>150</v>
      </c>
      <c r="G15" s="56">
        <v>783</v>
      </c>
      <c r="H15" s="56">
        <v>843</v>
      </c>
      <c r="I15" s="56">
        <v>906</v>
      </c>
      <c r="J15" s="56">
        <v>969</v>
      </c>
      <c r="K15" s="56">
        <v>1032</v>
      </c>
      <c r="L15" s="56">
        <v>1095</v>
      </c>
      <c r="M15" s="56">
        <v>1155</v>
      </c>
      <c r="N15" s="56">
        <v>1218</v>
      </c>
      <c r="O15" s="56">
        <v>1281</v>
      </c>
      <c r="P15" s="56">
        <v>1344</v>
      </c>
      <c r="Q15" s="56">
        <v>1407</v>
      </c>
      <c r="R15" s="56">
        <v>1467</v>
      </c>
      <c r="S15" s="56">
        <v>1530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>
      <c r="A16" s="93"/>
      <c r="B16" s="97"/>
      <c r="C16" s="97"/>
      <c r="D16" s="97"/>
      <c r="E16" s="97"/>
      <c r="F16" s="232">
        <v>175</v>
      </c>
      <c r="G16" s="53">
        <v>819</v>
      </c>
      <c r="H16" s="53">
        <v>888</v>
      </c>
      <c r="I16" s="53">
        <v>954</v>
      </c>
      <c r="J16" s="53">
        <v>1020</v>
      </c>
      <c r="K16" s="53">
        <v>1086</v>
      </c>
      <c r="L16" s="53">
        <v>1152</v>
      </c>
      <c r="M16" s="53">
        <v>1218</v>
      </c>
      <c r="N16" s="53">
        <v>1284</v>
      </c>
      <c r="O16" s="53">
        <v>1350</v>
      </c>
      <c r="P16" s="53">
        <v>1419</v>
      </c>
      <c r="Q16" s="53">
        <v>1485</v>
      </c>
      <c r="R16" s="53">
        <v>1551</v>
      </c>
      <c r="S16" s="53">
        <v>1617</v>
      </c>
      <c r="T16" s="97"/>
      <c r="U16" s="97"/>
      <c r="V16" s="97"/>
      <c r="W16" s="97"/>
      <c r="X16" s="97"/>
      <c r="Y16" s="97"/>
      <c r="Z16" s="97"/>
      <c r="AA16" s="97"/>
      <c r="AE16" s="93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</row>
    <row r="17" spans="1:47" ht="13.9" customHeight="1">
      <c r="A17" s="93"/>
      <c r="B17" s="97"/>
      <c r="C17" s="97"/>
      <c r="D17" s="97"/>
      <c r="E17" s="97"/>
      <c r="F17" s="232">
        <v>200</v>
      </c>
      <c r="G17" s="56">
        <v>858</v>
      </c>
      <c r="H17" s="56">
        <v>927</v>
      </c>
      <c r="I17" s="56">
        <v>999</v>
      </c>
      <c r="J17" s="56">
        <v>1068</v>
      </c>
      <c r="K17" s="56">
        <v>1140</v>
      </c>
      <c r="L17" s="56">
        <v>1212</v>
      </c>
      <c r="M17" s="56">
        <v>1281</v>
      </c>
      <c r="N17" s="56">
        <v>1350</v>
      </c>
      <c r="O17" s="56">
        <v>1422</v>
      </c>
      <c r="P17" s="56">
        <v>1491</v>
      </c>
      <c r="Q17" s="56">
        <v>1563</v>
      </c>
      <c r="R17" s="56">
        <v>1635</v>
      </c>
      <c r="S17" s="56">
        <v>1704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>
      <c r="A18" s="93"/>
      <c r="B18" s="97"/>
      <c r="C18" s="97"/>
      <c r="D18" s="97"/>
      <c r="E18" s="97"/>
      <c r="F18" s="232">
        <v>225</v>
      </c>
      <c r="G18" s="53">
        <v>894</v>
      </c>
      <c r="H18" s="53">
        <v>969</v>
      </c>
      <c r="I18" s="53">
        <v>1044</v>
      </c>
      <c r="J18" s="53">
        <v>1119</v>
      </c>
      <c r="K18" s="53">
        <v>1194</v>
      </c>
      <c r="L18" s="53">
        <v>1269</v>
      </c>
      <c r="M18" s="53">
        <v>1344</v>
      </c>
      <c r="N18" s="53">
        <v>1419</v>
      </c>
      <c r="O18" s="53">
        <v>1491</v>
      </c>
      <c r="P18" s="53">
        <v>1569</v>
      </c>
      <c r="Q18" s="53">
        <v>1641</v>
      </c>
      <c r="R18" s="53">
        <v>1719</v>
      </c>
      <c r="S18" s="53">
        <v>1791</v>
      </c>
      <c r="T18" s="97"/>
      <c r="U18" s="97"/>
      <c r="V18" s="97"/>
      <c r="W18" s="97"/>
      <c r="X18" s="97"/>
      <c r="Y18" s="97"/>
      <c r="Z18" s="97"/>
      <c r="AA18" s="97"/>
      <c r="AE18" s="93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</row>
    <row r="19" spans="1:47" ht="13.9" customHeight="1">
      <c r="A19" s="93"/>
      <c r="B19" s="97"/>
      <c r="C19" s="97"/>
      <c r="D19" s="97"/>
      <c r="E19" s="97"/>
      <c r="F19" s="232">
        <v>250</v>
      </c>
      <c r="G19" s="56">
        <v>933</v>
      </c>
      <c r="H19" s="56">
        <v>1011</v>
      </c>
      <c r="I19" s="56">
        <v>1089</v>
      </c>
      <c r="J19" s="56">
        <v>1167</v>
      </c>
      <c r="K19" s="56">
        <v>1248</v>
      </c>
      <c r="L19" s="56">
        <v>1326</v>
      </c>
      <c r="M19" s="56">
        <v>1407</v>
      </c>
      <c r="N19" s="56">
        <v>1485</v>
      </c>
      <c r="O19" s="56">
        <v>1563</v>
      </c>
      <c r="P19" s="56">
        <v>1641</v>
      </c>
      <c r="Q19" s="56">
        <v>1722</v>
      </c>
      <c r="R19" s="56">
        <v>1800</v>
      </c>
      <c r="S19" s="56">
        <v>1881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>
      <c r="A20" s="93"/>
      <c r="B20" s="97"/>
      <c r="C20" s="97"/>
      <c r="D20" s="97"/>
      <c r="E20" s="97"/>
      <c r="F20" s="232">
        <v>275</v>
      </c>
      <c r="G20" s="53">
        <v>969</v>
      </c>
      <c r="H20" s="53">
        <v>1050</v>
      </c>
      <c r="I20" s="53">
        <v>1134</v>
      </c>
      <c r="J20" s="53">
        <v>1218</v>
      </c>
      <c r="K20" s="53">
        <v>1302</v>
      </c>
      <c r="L20" s="53">
        <v>1386</v>
      </c>
      <c r="M20" s="53">
        <v>1467</v>
      </c>
      <c r="N20" s="53">
        <v>1551</v>
      </c>
      <c r="O20" s="53">
        <v>1635</v>
      </c>
      <c r="P20" s="53">
        <v>1716</v>
      </c>
      <c r="Q20" s="53">
        <v>1800</v>
      </c>
      <c r="R20" s="53">
        <v>1884</v>
      </c>
      <c r="S20" s="53">
        <v>1965</v>
      </c>
      <c r="T20" s="97"/>
      <c r="U20" s="97"/>
      <c r="V20" s="97"/>
      <c r="W20" s="97"/>
      <c r="X20" s="97"/>
      <c r="Y20" s="97"/>
      <c r="Z20" s="97"/>
      <c r="AA20" s="97"/>
      <c r="AE20" s="93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</row>
    <row r="21" spans="1:47" ht="13.9" customHeight="1">
      <c r="A21" s="93"/>
      <c r="B21" s="97"/>
      <c r="C21" s="97"/>
      <c r="D21" s="97"/>
      <c r="E21" s="97"/>
      <c r="F21" s="232">
        <v>300</v>
      </c>
      <c r="G21" s="56">
        <v>1005</v>
      </c>
      <c r="H21" s="56">
        <v>1092</v>
      </c>
      <c r="I21" s="56">
        <v>1179</v>
      </c>
      <c r="J21" s="56">
        <v>1269</v>
      </c>
      <c r="K21" s="56">
        <v>1356</v>
      </c>
      <c r="L21" s="56">
        <v>1443</v>
      </c>
      <c r="M21" s="56">
        <v>1530</v>
      </c>
      <c r="N21" s="56">
        <v>1617</v>
      </c>
      <c r="O21" s="56">
        <v>1704</v>
      </c>
      <c r="P21" s="56">
        <v>1791</v>
      </c>
      <c r="Q21" s="56">
        <v>1881</v>
      </c>
      <c r="R21" s="56">
        <v>1965</v>
      </c>
      <c r="S21" s="56">
        <v>2052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3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</row>
    <row r="23" spans="1:47" ht="13.9" customHeight="1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>
      <c r="A24" s="93"/>
      <c r="B24" s="97"/>
      <c r="C24" s="97"/>
      <c r="D24" s="97"/>
      <c r="E24" s="97"/>
      <c r="F24" s="93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3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</row>
    <row r="25" spans="1:47" ht="13.9" customHeight="1">
      <c r="A25" s="93"/>
      <c r="B25" s="97"/>
      <c r="C25" s="97"/>
      <c r="D25" s="97"/>
      <c r="E25" s="97"/>
      <c r="F25" s="93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E25" s="93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</row>
    <row r="26" spans="1:47" ht="13.9" customHeight="1">
      <c r="A26" s="93"/>
      <c r="B26" s="97"/>
      <c r="C26" s="97"/>
      <c r="D26" s="97"/>
      <c r="E26" s="97"/>
      <c r="F26" s="93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E26" s="93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</row>
    <row r="27" spans="1:47" ht="13.9" customHeight="1">
      <c r="A27" s="93"/>
      <c r="B27" s="97"/>
      <c r="C27" s="97"/>
      <c r="D27" s="97"/>
      <c r="E27" s="97"/>
      <c r="F27" s="93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E27" s="93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</row>
    <row r="28" spans="1:47" ht="13.9" customHeight="1">
      <c r="A28" s="93"/>
      <c r="B28" s="97"/>
      <c r="C28" s="97"/>
      <c r="D28" s="97"/>
      <c r="E28" s="97"/>
      <c r="F28" s="93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</row>
    <row r="29" spans="1:47" ht="13.9" customHeight="1">
      <c r="A29" s="93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>
      <c r="A30" s="93"/>
      <c r="B30" s="97"/>
      <c r="C30" s="97"/>
      <c r="D30" s="97"/>
      <c r="E30" s="97"/>
      <c r="F30" s="31" t="s">
        <v>170</v>
      </c>
      <c r="G30" s="97"/>
      <c r="H30" s="97"/>
      <c r="I30" s="97"/>
      <c r="J30" s="97"/>
      <c r="K30" s="97"/>
      <c r="L30" s="97"/>
      <c r="M30" s="97"/>
      <c r="N30" s="97"/>
      <c r="T30" s="97"/>
      <c r="U30" s="97"/>
      <c r="V30" s="97"/>
      <c r="W30" s="97"/>
      <c r="X30" s="97"/>
      <c r="Y30" s="97"/>
      <c r="Z30" s="97"/>
      <c r="AA30" s="97"/>
    </row>
    <row r="31" spans="1:47" ht="13.9" customHeight="1">
      <c r="A31" s="94"/>
      <c r="B31" s="97"/>
      <c r="C31" s="97"/>
      <c r="D31" s="97"/>
      <c r="E31" s="97"/>
      <c r="F31" s="14" t="s">
        <v>171</v>
      </c>
      <c r="G31" s="97"/>
      <c r="H31" s="97"/>
      <c r="I31" s="97"/>
      <c r="J31" s="97"/>
      <c r="K31" s="97"/>
      <c r="L31" s="97"/>
      <c r="M31" s="97"/>
      <c r="N31" s="97"/>
      <c r="T31" s="97"/>
      <c r="U31" s="97"/>
      <c r="V31" s="97"/>
      <c r="W31" s="97"/>
      <c r="X31" s="97"/>
      <c r="Y31" s="97"/>
      <c r="Z31" s="97"/>
      <c r="AA31" s="97"/>
    </row>
    <row r="32" spans="1:47" ht="13.9" customHeight="1">
      <c r="A32" s="94"/>
      <c r="B32" s="97"/>
      <c r="C32" s="97"/>
      <c r="D32" s="97"/>
      <c r="E32" s="97"/>
      <c r="F32" s="14" t="s">
        <v>172</v>
      </c>
      <c r="G32" s="97"/>
      <c r="H32" s="97"/>
      <c r="I32" s="97"/>
      <c r="J32" s="97"/>
      <c r="K32" s="97"/>
      <c r="L32" s="97"/>
      <c r="M32" s="97"/>
      <c r="N32" s="97"/>
      <c r="T32" s="97"/>
      <c r="U32" s="97"/>
      <c r="V32" s="97"/>
      <c r="W32" s="97"/>
      <c r="X32" s="97"/>
      <c r="Y32" s="97"/>
      <c r="Z32" s="97"/>
      <c r="AA32" s="97"/>
    </row>
    <row r="33" spans="1:27" ht="13.9" customHeight="1">
      <c r="A33" s="94"/>
      <c r="B33" s="97"/>
      <c r="C33" s="97"/>
      <c r="D33" s="97"/>
      <c r="E33" s="97"/>
      <c r="F33" s="14" t="s">
        <v>173</v>
      </c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</row>
    <row r="34" spans="1:27" ht="13.9" customHeight="1">
      <c r="A34" s="94"/>
      <c r="B34" s="97"/>
      <c r="C34" s="97"/>
      <c r="D34" s="97"/>
      <c r="E34" s="97"/>
      <c r="F34" s="14" t="s">
        <v>209</v>
      </c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27" ht="13.9" customHeight="1">
      <c r="A35" s="94"/>
      <c r="B35" s="97"/>
      <c r="C35" s="97"/>
      <c r="D35" s="97"/>
      <c r="E35" s="97"/>
      <c r="F35" s="14" t="s">
        <v>175</v>
      </c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27" ht="10.5" customHeight="1">
      <c r="F36" s="14" t="s">
        <v>176</v>
      </c>
      <c r="O36" s="97"/>
      <c r="P36" s="97"/>
      <c r="Q36" s="97"/>
      <c r="R36" s="97"/>
      <c r="S36" s="97"/>
    </row>
    <row r="37" spans="1:27" ht="12" customHeight="1"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</row>
    <row r="38" spans="1:27" ht="12" customHeight="1"/>
    <row r="39" spans="1:27" ht="12" customHeight="1"/>
    <row r="40" spans="1:27" ht="12" customHeight="1" thickBot="1">
      <c r="A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ht="14.1" customHeight="1">
      <c r="A41" s="258" t="s">
        <v>33</v>
      </c>
      <c r="B41" s="258"/>
      <c r="C41" s="258"/>
      <c r="D41" s="258"/>
      <c r="E41" s="258"/>
      <c r="H41" s="311" t="s">
        <v>28</v>
      </c>
      <c r="I41" s="311"/>
      <c r="J41" s="311"/>
      <c r="K41" s="311"/>
      <c r="L41" s="311"/>
      <c r="P41" s="258" t="s">
        <v>177</v>
      </c>
      <c r="Q41" s="258"/>
      <c r="R41" s="258"/>
      <c r="S41" s="258"/>
      <c r="T41" s="258"/>
      <c r="W41" s="258" t="s">
        <v>178</v>
      </c>
      <c r="X41" s="258"/>
      <c r="Y41" s="258"/>
      <c r="Z41" s="258"/>
      <c r="AA41" s="258"/>
    </row>
    <row r="42" spans="1:27" ht="14.1" customHeight="1">
      <c r="A42" s="246"/>
      <c r="B42" s="246"/>
      <c r="C42" s="246"/>
      <c r="D42" s="246"/>
      <c r="E42" s="246"/>
      <c r="H42" s="312"/>
      <c r="I42" s="312"/>
      <c r="J42" s="312"/>
      <c r="K42" s="312"/>
      <c r="L42" s="312"/>
      <c r="P42" s="246"/>
      <c r="Q42" s="246"/>
      <c r="R42" s="246"/>
      <c r="S42" s="246"/>
      <c r="T42" s="246"/>
      <c r="W42" s="246"/>
      <c r="X42" s="246"/>
      <c r="Y42" s="246"/>
      <c r="Z42" s="246"/>
      <c r="AA42" s="246"/>
    </row>
    <row r="43" spans="1:27" ht="14.1" customHeight="1">
      <c r="A43" s="246"/>
      <c r="B43" s="246"/>
      <c r="C43" s="246"/>
      <c r="D43" s="246"/>
      <c r="E43" s="246"/>
      <c r="H43" s="312"/>
      <c r="I43" s="312"/>
      <c r="J43" s="312"/>
      <c r="K43" s="312"/>
      <c r="L43" s="312"/>
      <c r="P43" s="246"/>
      <c r="Q43" s="246"/>
      <c r="R43" s="246"/>
      <c r="S43" s="246"/>
      <c r="T43" s="246"/>
      <c r="W43" s="246"/>
      <c r="X43" s="246"/>
      <c r="Y43" s="246"/>
      <c r="Z43" s="246"/>
      <c r="AA43" s="246"/>
    </row>
    <row r="44" spans="1:27" ht="14.1" customHeight="1">
      <c r="A44" s="246"/>
      <c r="B44" s="246"/>
      <c r="C44" s="246"/>
      <c r="D44" s="246"/>
      <c r="E44" s="246"/>
      <c r="H44" s="312"/>
      <c r="I44" s="312"/>
      <c r="J44" s="312"/>
      <c r="K44" s="312"/>
      <c r="L44" s="312"/>
      <c r="P44" s="246"/>
      <c r="Q44" s="246"/>
      <c r="R44" s="246"/>
      <c r="S44" s="246"/>
      <c r="T44" s="246"/>
      <c r="W44" s="246"/>
      <c r="X44" s="246"/>
      <c r="Y44" s="246"/>
      <c r="Z44" s="246"/>
      <c r="AA44" s="246"/>
    </row>
  </sheetData>
  <mergeCells count="12">
    <mergeCell ref="A7:AA7"/>
    <mergeCell ref="A1:E4"/>
    <mergeCell ref="F1:V4"/>
    <mergeCell ref="W1:AA4"/>
    <mergeCell ref="A5:W6"/>
    <mergeCell ref="X5:AA6"/>
    <mergeCell ref="A41:E44"/>
    <mergeCell ref="H41:L44"/>
    <mergeCell ref="P41:T44"/>
    <mergeCell ref="W41:AA44"/>
    <mergeCell ref="F11:F12"/>
    <mergeCell ref="G11:S11"/>
  </mergeCells>
  <pageMargins left="0.39370078740157483" right="3.937007874015748E-2" top="0.15748031496062992" bottom="0.15748031496062992" header="0.51181102362204722" footer="0.31496062992125984"/>
  <pageSetup paperSize="9" scale="9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3"/>
  <sheetViews>
    <sheetView view="pageBreakPreview" zoomScale="72" zoomScaleNormal="70" zoomScaleSheetLayoutView="85" workbookViewId="0">
      <selection activeCell="G13" sqref="G13:S21"/>
    </sheetView>
  </sheetViews>
  <sheetFormatPr defaultRowHeight="14.25"/>
  <cols>
    <col min="1" max="1" width="5.75" style="10" customWidth="1"/>
    <col min="2" max="5" width="5.25" style="10" customWidth="1"/>
    <col min="6" max="6" width="6.25" style="10" customWidth="1"/>
    <col min="7" max="14" width="5.875" style="10" bestFit="1" customWidth="1"/>
    <col min="15" max="15" width="6.25" style="10" customWidth="1"/>
    <col min="16" max="22" width="5.875" style="10" bestFit="1" customWidth="1"/>
    <col min="23" max="27" width="5.25" style="10" customWidth="1"/>
  </cols>
  <sheetData>
    <row r="1" spans="1:47" ht="14.1" customHeight="1">
      <c r="A1" s="317"/>
      <c r="B1" s="317"/>
      <c r="C1" s="317"/>
      <c r="D1" s="317"/>
      <c r="E1" s="317"/>
      <c r="F1" s="289" t="s">
        <v>210</v>
      </c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7"/>
      <c r="X1" s="317"/>
      <c r="Y1" s="317"/>
      <c r="Z1" s="317"/>
      <c r="AA1" s="317"/>
    </row>
    <row r="2" spans="1:47" ht="14.1" customHeight="1">
      <c r="A2" s="317"/>
      <c r="B2" s="317"/>
      <c r="C2" s="317"/>
      <c r="D2" s="317"/>
      <c r="E2" s="317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7"/>
      <c r="X2" s="317"/>
      <c r="Y2" s="317"/>
      <c r="Z2" s="317"/>
      <c r="AA2" s="317"/>
    </row>
    <row r="3" spans="1:47" ht="14.1" customHeight="1">
      <c r="A3" s="317"/>
      <c r="B3" s="317"/>
      <c r="C3" s="317"/>
      <c r="D3" s="317"/>
      <c r="E3" s="317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7"/>
      <c r="X3" s="317"/>
      <c r="Y3" s="317"/>
      <c r="Z3" s="317"/>
      <c r="AA3" s="317"/>
    </row>
    <row r="4" spans="1:47" ht="14.1" customHeight="1" thickBot="1">
      <c r="A4" s="318"/>
      <c r="B4" s="318"/>
      <c r="C4" s="318"/>
      <c r="D4" s="318"/>
      <c r="E4" s="318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18"/>
      <c r="X4" s="318"/>
      <c r="Y4" s="318"/>
      <c r="Z4" s="318"/>
      <c r="AA4" s="318"/>
    </row>
    <row r="5" spans="1:47" ht="8.1" customHeight="1">
      <c r="A5" s="321" t="s">
        <v>211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3" t="s">
        <v>1</v>
      </c>
      <c r="Y5" s="323"/>
      <c r="Z5" s="323"/>
      <c r="AA5" s="323"/>
    </row>
    <row r="6" spans="1:47" ht="8.1" customHeight="1">
      <c r="A6" s="322"/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4"/>
      <c r="Y6" s="324"/>
      <c r="Z6" s="324"/>
      <c r="AA6" s="324"/>
    </row>
    <row r="7" spans="1:47" ht="12" customHeight="1">
      <c r="A7" s="316" t="s">
        <v>168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  <c r="R7" s="316"/>
      <c r="S7" s="316"/>
      <c r="T7" s="316"/>
      <c r="U7" s="316"/>
      <c r="V7" s="316"/>
      <c r="W7" s="316"/>
      <c r="X7" s="316"/>
      <c r="Y7" s="316"/>
      <c r="Z7" s="316"/>
      <c r="AA7" s="316"/>
    </row>
    <row r="8" spans="1:47" ht="12.95" customHeight="1">
      <c r="A8" s="98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47" ht="12.95" customHeight="1">
      <c r="A9" s="98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4"/>
      <c r="X9" s="94"/>
      <c r="Y9" s="94"/>
      <c r="Z9" s="94"/>
      <c r="AA9" s="94"/>
    </row>
    <row r="10" spans="1:47" ht="13.9" customHeight="1">
      <c r="A10" s="93"/>
      <c r="B10" s="97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</row>
    <row r="11" spans="1:47" ht="13.9" customHeight="1">
      <c r="A11" s="93"/>
      <c r="B11" s="97"/>
      <c r="C11" s="97"/>
      <c r="D11" s="97"/>
      <c r="E11" s="97"/>
      <c r="F11" s="314" t="s">
        <v>169</v>
      </c>
      <c r="G11" s="315" t="s">
        <v>128</v>
      </c>
      <c r="H11" s="315"/>
      <c r="I11" s="315"/>
      <c r="J11" s="315"/>
      <c r="K11" s="315"/>
      <c r="L11" s="315"/>
      <c r="M11" s="315"/>
      <c r="N11" s="315"/>
      <c r="O11" s="315"/>
      <c r="P11" s="315"/>
      <c r="Q11" s="315"/>
      <c r="R11" s="315"/>
      <c r="S11" s="315"/>
      <c r="T11" s="92"/>
      <c r="U11" s="92"/>
      <c r="V11" s="92"/>
      <c r="W11" s="97"/>
      <c r="X11" s="97"/>
      <c r="Y11" s="97"/>
      <c r="Z11" s="97"/>
      <c r="AA11" s="97"/>
    </row>
    <row r="12" spans="1:47" ht="13.9" customHeight="1">
      <c r="A12" s="93"/>
      <c r="B12" s="97"/>
      <c r="C12" s="97"/>
      <c r="D12" s="97"/>
      <c r="E12" s="97"/>
      <c r="F12" s="314"/>
      <c r="G12" s="232">
        <v>100</v>
      </c>
      <c r="H12" s="232">
        <v>125</v>
      </c>
      <c r="I12" s="232">
        <v>150</v>
      </c>
      <c r="J12" s="232">
        <v>175</v>
      </c>
      <c r="K12" s="232">
        <v>200</v>
      </c>
      <c r="L12" s="232">
        <v>225</v>
      </c>
      <c r="M12" s="232">
        <v>250</v>
      </c>
      <c r="N12" s="232">
        <v>275</v>
      </c>
      <c r="O12" s="232">
        <v>300</v>
      </c>
      <c r="P12" s="232">
        <v>325</v>
      </c>
      <c r="Q12" s="232">
        <v>350</v>
      </c>
      <c r="R12" s="232">
        <v>375</v>
      </c>
      <c r="S12" s="232">
        <v>400</v>
      </c>
      <c r="T12" s="93"/>
      <c r="U12" s="93"/>
      <c r="V12" s="93"/>
      <c r="W12" s="97"/>
      <c r="X12" s="97"/>
      <c r="Y12" s="97"/>
      <c r="Z12" s="97"/>
      <c r="AA12" s="97"/>
      <c r="AE12" s="313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</row>
    <row r="13" spans="1:47" ht="13.9" customHeight="1">
      <c r="A13" s="93"/>
      <c r="B13" s="97"/>
      <c r="C13" s="97"/>
      <c r="D13" s="97"/>
      <c r="E13" s="97"/>
      <c r="F13" s="232">
        <v>100</v>
      </c>
      <c r="G13" s="56">
        <v>717</v>
      </c>
      <c r="H13" s="56">
        <v>771</v>
      </c>
      <c r="I13" s="56">
        <v>828</v>
      </c>
      <c r="J13" s="56">
        <v>882</v>
      </c>
      <c r="K13" s="56">
        <v>939</v>
      </c>
      <c r="L13" s="56">
        <v>993</v>
      </c>
      <c r="M13" s="56">
        <v>1050</v>
      </c>
      <c r="N13" s="56">
        <v>1104</v>
      </c>
      <c r="O13" s="56">
        <v>1161</v>
      </c>
      <c r="P13" s="56">
        <v>1215</v>
      </c>
      <c r="Q13" s="56">
        <v>1272</v>
      </c>
      <c r="R13" s="56">
        <v>1326</v>
      </c>
      <c r="S13" s="56">
        <v>1383</v>
      </c>
      <c r="T13" s="97"/>
      <c r="U13" s="97"/>
      <c r="V13" s="97"/>
      <c r="W13" s="97"/>
      <c r="X13" s="97"/>
      <c r="Y13" s="97"/>
      <c r="Z13" s="97"/>
      <c r="AA13" s="97"/>
      <c r="AE13" s="31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</row>
    <row r="14" spans="1:47" ht="13.9" customHeight="1">
      <c r="A14" s="93"/>
      <c r="B14" s="97"/>
      <c r="C14" s="97"/>
      <c r="D14" s="97"/>
      <c r="E14" s="97"/>
      <c r="F14" s="232">
        <v>125</v>
      </c>
      <c r="G14" s="53">
        <v>756</v>
      </c>
      <c r="H14" s="53">
        <v>816</v>
      </c>
      <c r="I14" s="53">
        <v>873</v>
      </c>
      <c r="J14" s="53">
        <v>933</v>
      </c>
      <c r="K14" s="53">
        <v>996</v>
      </c>
      <c r="L14" s="53">
        <v>1056</v>
      </c>
      <c r="M14" s="53">
        <v>1116</v>
      </c>
      <c r="N14" s="53">
        <v>1176</v>
      </c>
      <c r="O14" s="53">
        <v>1236</v>
      </c>
      <c r="P14" s="53">
        <v>1296</v>
      </c>
      <c r="Q14" s="53">
        <v>1356</v>
      </c>
      <c r="R14" s="53">
        <v>1416</v>
      </c>
      <c r="S14" s="53">
        <v>1476</v>
      </c>
      <c r="T14" s="97"/>
      <c r="U14" s="97"/>
      <c r="V14" s="97"/>
      <c r="W14" s="97"/>
      <c r="X14" s="97"/>
      <c r="Y14" s="97"/>
      <c r="Z14" s="97"/>
      <c r="AA14" s="97"/>
      <c r="AE14" s="95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</row>
    <row r="15" spans="1:47" ht="13.9" customHeight="1">
      <c r="A15" s="93"/>
      <c r="B15" s="97"/>
      <c r="C15" s="97"/>
      <c r="D15" s="97"/>
      <c r="E15" s="97"/>
      <c r="F15" s="232">
        <v>150</v>
      </c>
      <c r="G15" s="56">
        <v>795</v>
      </c>
      <c r="H15" s="56">
        <v>858</v>
      </c>
      <c r="I15" s="56">
        <v>921</v>
      </c>
      <c r="J15" s="56">
        <v>987</v>
      </c>
      <c r="K15" s="56">
        <v>1050</v>
      </c>
      <c r="L15" s="56">
        <v>1116</v>
      </c>
      <c r="M15" s="56">
        <v>1182</v>
      </c>
      <c r="N15" s="56">
        <v>1245</v>
      </c>
      <c r="O15" s="56">
        <v>1311</v>
      </c>
      <c r="P15" s="56">
        <v>1377</v>
      </c>
      <c r="Q15" s="56">
        <v>1440</v>
      </c>
      <c r="R15" s="56">
        <v>1506</v>
      </c>
      <c r="S15" s="56">
        <v>1569</v>
      </c>
      <c r="T15" s="97"/>
      <c r="U15" s="97"/>
      <c r="V15" s="97"/>
      <c r="W15" s="97"/>
      <c r="X15" s="97"/>
      <c r="Y15" s="97"/>
      <c r="Z15" s="97"/>
      <c r="AA15" s="97"/>
      <c r="AE15" s="93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</row>
    <row r="16" spans="1:47" ht="13.9" customHeight="1">
      <c r="A16" s="93"/>
      <c r="B16" s="97"/>
      <c r="C16" s="97"/>
      <c r="D16" s="97"/>
      <c r="E16" s="97"/>
      <c r="F16" s="232">
        <v>175</v>
      </c>
      <c r="G16" s="53">
        <v>831</v>
      </c>
      <c r="H16" s="53">
        <v>900</v>
      </c>
      <c r="I16" s="53">
        <v>972</v>
      </c>
      <c r="J16" s="53">
        <v>1038</v>
      </c>
      <c r="K16" s="53">
        <v>1110</v>
      </c>
      <c r="L16" s="53">
        <v>1179</v>
      </c>
      <c r="M16" s="53">
        <v>1248</v>
      </c>
      <c r="N16" s="53">
        <v>1317</v>
      </c>
      <c r="O16" s="53">
        <v>1386</v>
      </c>
      <c r="P16" s="53">
        <v>1458</v>
      </c>
      <c r="Q16" s="53">
        <v>1524</v>
      </c>
      <c r="R16" s="53">
        <v>1596</v>
      </c>
      <c r="S16" s="53">
        <v>1662</v>
      </c>
      <c r="T16" s="97"/>
      <c r="U16" s="97"/>
      <c r="V16" s="97"/>
      <c r="W16" s="97"/>
      <c r="X16" s="97"/>
      <c r="Y16" s="97"/>
      <c r="Z16" s="97"/>
      <c r="AA16" s="97"/>
      <c r="AE16" s="95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</row>
    <row r="17" spans="1:47" ht="13.9" customHeight="1">
      <c r="A17" s="93"/>
      <c r="B17" s="97"/>
      <c r="C17" s="97"/>
      <c r="D17" s="97"/>
      <c r="E17" s="97"/>
      <c r="F17" s="232">
        <v>200</v>
      </c>
      <c r="G17" s="56">
        <v>870</v>
      </c>
      <c r="H17" s="56">
        <v>945</v>
      </c>
      <c r="I17" s="56">
        <v>1017</v>
      </c>
      <c r="J17" s="56">
        <v>1092</v>
      </c>
      <c r="K17" s="56">
        <v>1167</v>
      </c>
      <c r="L17" s="56">
        <v>1239</v>
      </c>
      <c r="M17" s="56">
        <v>1314</v>
      </c>
      <c r="N17" s="56">
        <v>1389</v>
      </c>
      <c r="O17" s="56">
        <v>1464</v>
      </c>
      <c r="P17" s="56">
        <v>1536</v>
      </c>
      <c r="Q17" s="56">
        <v>1611</v>
      </c>
      <c r="R17" s="56">
        <v>1686</v>
      </c>
      <c r="S17" s="56">
        <v>1758</v>
      </c>
      <c r="T17" s="97"/>
      <c r="U17" s="97"/>
      <c r="V17" s="97"/>
      <c r="W17" s="97"/>
      <c r="X17" s="97"/>
      <c r="Y17" s="97"/>
      <c r="Z17" s="97"/>
      <c r="AA17" s="97"/>
      <c r="AE17" s="93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7"/>
      <c r="AS17" s="97"/>
      <c r="AT17" s="97"/>
      <c r="AU17" s="97"/>
    </row>
    <row r="18" spans="1:47" ht="13.9" customHeight="1">
      <c r="A18" s="93"/>
      <c r="B18" s="97"/>
      <c r="C18" s="97"/>
      <c r="D18" s="97"/>
      <c r="E18" s="97"/>
      <c r="F18" s="232">
        <v>225</v>
      </c>
      <c r="G18" s="53">
        <v>909</v>
      </c>
      <c r="H18" s="53">
        <v>990</v>
      </c>
      <c r="I18" s="53">
        <v>1068</v>
      </c>
      <c r="J18" s="53">
        <v>1146</v>
      </c>
      <c r="K18" s="53">
        <v>1224</v>
      </c>
      <c r="L18" s="53">
        <v>1302</v>
      </c>
      <c r="M18" s="53">
        <v>1380</v>
      </c>
      <c r="N18" s="53">
        <v>1458</v>
      </c>
      <c r="O18" s="53">
        <v>1539</v>
      </c>
      <c r="P18" s="53">
        <v>1617</v>
      </c>
      <c r="Q18" s="53">
        <v>1695</v>
      </c>
      <c r="R18" s="53">
        <v>1776</v>
      </c>
      <c r="S18" s="53">
        <v>1854</v>
      </c>
      <c r="T18" s="97"/>
      <c r="U18" s="97"/>
      <c r="V18" s="97"/>
      <c r="W18" s="97"/>
      <c r="X18" s="97"/>
      <c r="Y18" s="97"/>
      <c r="Z18" s="97"/>
      <c r="AA18" s="97"/>
      <c r="AE18" s="95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</row>
    <row r="19" spans="1:47" ht="13.9" customHeight="1">
      <c r="A19" s="93"/>
      <c r="B19" s="97"/>
      <c r="C19" s="97"/>
      <c r="D19" s="97"/>
      <c r="E19" s="97"/>
      <c r="F19" s="232">
        <v>250</v>
      </c>
      <c r="G19" s="56">
        <v>948</v>
      </c>
      <c r="H19" s="56">
        <v>1032</v>
      </c>
      <c r="I19" s="56">
        <v>1113</v>
      </c>
      <c r="J19" s="56">
        <v>1197</v>
      </c>
      <c r="K19" s="56">
        <v>1281</v>
      </c>
      <c r="L19" s="56">
        <v>1362</v>
      </c>
      <c r="M19" s="56">
        <v>1446</v>
      </c>
      <c r="N19" s="56">
        <v>1530</v>
      </c>
      <c r="O19" s="56">
        <v>1614</v>
      </c>
      <c r="P19" s="56">
        <v>1698</v>
      </c>
      <c r="Q19" s="56">
        <v>1779</v>
      </c>
      <c r="R19" s="56">
        <v>1863</v>
      </c>
      <c r="S19" s="56">
        <v>1647</v>
      </c>
      <c r="T19" s="97"/>
      <c r="U19" s="97"/>
      <c r="V19" s="97"/>
      <c r="W19" s="97"/>
      <c r="X19" s="97"/>
      <c r="Y19" s="97"/>
      <c r="Z19" s="97"/>
      <c r="AA19" s="97"/>
      <c r="AE19" s="93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</row>
    <row r="20" spans="1:47" ht="13.9" customHeight="1">
      <c r="A20" s="93"/>
      <c r="B20" s="97"/>
      <c r="C20" s="97"/>
      <c r="D20" s="97"/>
      <c r="E20" s="97"/>
      <c r="F20" s="232">
        <v>275</v>
      </c>
      <c r="G20" s="53">
        <v>987</v>
      </c>
      <c r="H20" s="53">
        <v>1074</v>
      </c>
      <c r="I20" s="53">
        <v>1161</v>
      </c>
      <c r="J20" s="53">
        <v>1251</v>
      </c>
      <c r="K20" s="53">
        <v>1338</v>
      </c>
      <c r="L20" s="53">
        <v>1425</v>
      </c>
      <c r="M20" s="53">
        <v>1512</v>
      </c>
      <c r="N20" s="53">
        <v>1602</v>
      </c>
      <c r="O20" s="53">
        <v>1689</v>
      </c>
      <c r="P20" s="53">
        <v>1776</v>
      </c>
      <c r="Q20" s="53">
        <v>1863</v>
      </c>
      <c r="R20" s="53">
        <v>1953</v>
      </c>
      <c r="S20" s="53">
        <v>2040</v>
      </c>
      <c r="T20" s="97"/>
      <c r="U20" s="97"/>
      <c r="V20" s="97"/>
      <c r="W20" s="97"/>
      <c r="X20" s="97"/>
      <c r="Y20" s="97"/>
      <c r="Z20" s="97"/>
      <c r="AA20" s="97"/>
      <c r="AE20" s="95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</row>
    <row r="21" spans="1:47" ht="13.9" customHeight="1">
      <c r="A21" s="93"/>
      <c r="B21" s="97"/>
      <c r="C21" s="97"/>
      <c r="D21" s="97"/>
      <c r="E21" s="97"/>
      <c r="F21" s="232">
        <v>300</v>
      </c>
      <c r="G21" s="56">
        <v>1026</v>
      </c>
      <c r="H21" s="56">
        <v>1116</v>
      </c>
      <c r="I21" s="56">
        <v>1212</v>
      </c>
      <c r="J21" s="56">
        <v>1302</v>
      </c>
      <c r="K21" s="56">
        <v>1395</v>
      </c>
      <c r="L21" s="56">
        <v>1488</v>
      </c>
      <c r="M21" s="56">
        <v>1581</v>
      </c>
      <c r="N21" s="56">
        <v>1674</v>
      </c>
      <c r="O21" s="56">
        <v>1764</v>
      </c>
      <c r="P21" s="56">
        <v>1857</v>
      </c>
      <c r="Q21" s="56">
        <v>1950</v>
      </c>
      <c r="R21" s="56">
        <v>2043</v>
      </c>
      <c r="S21" s="56">
        <v>2133</v>
      </c>
      <c r="T21" s="97"/>
      <c r="U21" s="97"/>
      <c r="V21" s="97"/>
      <c r="W21" s="97"/>
      <c r="X21" s="97"/>
      <c r="Y21" s="97"/>
      <c r="Z21" s="97"/>
      <c r="AA21" s="97"/>
      <c r="AE21" s="93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7"/>
      <c r="AS21" s="97"/>
      <c r="AT21" s="97"/>
      <c r="AU21" s="97"/>
    </row>
    <row r="22" spans="1:47" ht="13.9" customHeight="1">
      <c r="A22" s="93"/>
      <c r="B22" s="97"/>
      <c r="C22" s="97"/>
      <c r="D22" s="97"/>
      <c r="E22" s="97"/>
      <c r="F22" s="93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E22" s="95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</row>
    <row r="23" spans="1:47" ht="13.9" customHeight="1">
      <c r="A23" s="93"/>
      <c r="B23" s="97"/>
      <c r="C23" s="97"/>
      <c r="D23" s="97"/>
      <c r="E23" s="97"/>
      <c r="F23" s="93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E23" s="93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</row>
    <row r="24" spans="1:47" ht="13.9" customHeight="1">
      <c r="A24" s="93"/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E24" s="95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</row>
    <row r="25" spans="1:47" ht="13.9" customHeight="1">
      <c r="A25" s="93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</row>
    <row r="26" spans="1:47" ht="13.9" customHeight="1">
      <c r="A26" s="93"/>
      <c r="B26" s="97"/>
      <c r="C26" s="97"/>
      <c r="D26" s="97"/>
      <c r="E26" s="97"/>
      <c r="F26" s="31" t="s">
        <v>170</v>
      </c>
      <c r="G26" s="97"/>
      <c r="H26" s="97"/>
      <c r="I26" s="97"/>
      <c r="J26" s="97"/>
      <c r="K26" s="97"/>
      <c r="L26" s="97"/>
      <c r="M26" s="97"/>
      <c r="N26" s="97"/>
      <c r="W26" s="97"/>
      <c r="X26" s="97"/>
      <c r="Y26" s="97"/>
      <c r="Z26" s="97"/>
      <c r="AA26" s="97"/>
    </row>
    <row r="27" spans="1:47" ht="13.9" customHeight="1">
      <c r="A27" s="93"/>
      <c r="B27" s="97"/>
      <c r="C27" s="97"/>
      <c r="D27" s="97"/>
      <c r="E27" s="97"/>
      <c r="F27" s="14" t="s">
        <v>171</v>
      </c>
      <c r="G27" s="97"/>
      <c r="H27" s="97"/>
      <c r="I27" s="97"/>
      <c r="J27" s="97"/>
      <c r="K27" s="97"/>
      <c r="L27" s="97"/>
      <c r="M27" s="97"/>
      <c r="N27" s="97"/>
      <c r="W27" s="97"/>
      <c r="X27" s="97"/>
      <c r="Y27" s="97"/>
      <c r="Z27" s="97"/>
      <c r="AA27" s="97"/>
    </row>
    <row r="28" spans="1:47" ht="13.9" customHeight="1">
      <c r="A28" s="93"/>
      <c r="B28" s="97"/>
      <c r="C28" s="97"/>
      <c r="D28" s="97"/>
      <c r="E28" s="97"/>
      <c r="F28" s="14" t="s">
        <v>172</v>
      </c>
      <c r="G28" s="97"/>
      <c r="H28" s="97"/>
      <c r="I28" s="97"/>
      <c r="J28" s="97"/>
      <c r="K28" s="97"/>
      <c r="L28" s="97"/>
      <c r="M28" s="97"/>
      <c r="N28" s="97"/>
      <c r="W28" s="97"/>
      <c r="X28" s="97"/>
      <c r="Y28" s="97"/>
      <c r="Z28" s="97"/>
      <c r="AA28" s="97"/>
    </row>
    <row r="29" spans="1:47" ht="13.9" customHeight="1">
      <c r="A29" s="93"/>
      <c r="B29" s="97"/>
      <c r="C29" s="97"/>
      <c r="D29" s="97"/>
      <c r="E29" s="97"/>
      <c r="F29" s="14" t="s">
        <v>173</v>
      </c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</row>
    <row r="30" spans="1:47" ht="13.9" customHeight="1">
      <c r="A30" s="93"/>
      <c r="B30" s="97"/>
      <c r="C30" s="97"/>
      <c r="D30" s="97"/>
      <c r="E30" s="97"/>
      <c r="F30" s="14" t="s">
        <v>174</v>
      </c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/>
      <c r="U30" s="97"/>
      <c r="V30" s="97"/>
      <c r="W30" s="97"/>
      <c r="X30" s="97"/>
      <c r="Y30" s="97"/>
      <c r="Z30" s="97"/>
      <c r="AA30" s="97"/>
    </row>
    <row r="31" spans="1:47" ht="13.9" customHeight="1">
      <c r="A31" s="94"/>
      <c r="B31" s="97"/>
      <c r="C31" s="97"/>
      <c r="D31" s="97"/>
      <c r="E31" s="97"/>
      <c r="F31" s="14" t="s">
        <v>175</v>
      </c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/>
      <c r="U31" s="97"/>
      <c r="V31" s="97"/>
      <c r="W31" s="97"/>
      <c r="X31" s="97"/>
      <c r="Y31" s="97"/>
      <c r="Z31" s="97"/>
      <c r="AA31" s="97"/>
    </row>
    <row r="32" spans="1:47" ht="13.9" customHeight="1">
      <c r="A32" s="94"/>
      <c r="B32" s="97"/>
      <c r="C32" s="97"/>
      <c r="D32" s="97"/>
      <c r="E32" s="97"/>
      <c r="F32" s="14" t="s">
        <v>176</v>
      </c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</row>
    <row r="33" spans="1:36" ht="13.9" customHeight="1">
      <c r="A33" s="94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G33" s="10"/>
      <c r="AH33" s="10"/>
      <c r="AJ33" s="97"/>
    </row>
    <row r="34" spans="1:36" ht="13.9" customHeight="1">
      <c r="A34" s="94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</row>
    <row r="35" spans="1:36" ht="13.9" customHeight="1">
      <c r="A35" s="94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</row>
    <row r="36" spans="1:36" ht="12" customHeight="1"/>
    <row r="37" spans="1:36" ht="12" customHeight="1"/>
    <row r="38" spans="1:36" ht="12" customHeight="1"/>
    <row r="39" spans="1:36" ht="12" customHeight="1" thickBot="1">
      <c r="A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36" ht="14.1" customHeight="1">
      <c r="A40" s="258" t="s">
        <v>33</v>
      </c>
      <c r="B40" s="258"/>
      <c r="C40" s="258"/>
      <c r="D40" s="258"/>
      <c r="E40" s="258"/>
      <c r="H40" s="311" t="s">
        <v>28</v>
      </c>
      <c r="I40" s="311"/>
      <c r="J40" s="311"/>
      <c r="K40" s="311"/>
      <c r="L40" s="311"/>
      <c r="P40" s="258" t="s">
        <v>177</v>
      </c>
      <c r="Q40" s="258"/>
      <c r="R40" s="258"/>
      <c r="S40" s="258"/>
      <c r="T40" s="258"/>
      <c r="W40" s="258" t="s">
        <v>178</v>
      </c>
      <c r="X40" s="258"/>
      <c r="Y40" s="258"/>
      <c r="Z40" s="258"/>
      <c r="AA40" s="258"/>
    </row>
    <row r="41" spans="1:36" ht="14.1" customHeight="1">
      <c r="A41" s="246"/>
      <c r="B41" s="246"/>
      <c r="C41" s="246"/>
      <c r="D41" s="246"/>
      <c r="E41" s="246"/>
      <c r="H41" s="312"/>
      <c r="I41" s="312"/>
      <c r="J41" s="312"/>
      <c r="K41" s="312"/>
      <c r="L41" s="312"/>
      <c r="P41" s="246"/>
      <c r="Q41" s="246"/>
      <c r="R41" s="246"/>
      <c r="S41" s="246"/>
      <c r="T41" s="246"/>
      <c r="W41" s="246"/>
      <c r="X41" s="246"/>
      <c r="Y41" s="246"/>
      <c r="Z41" s="246"/>
      <c r="AA41" s="246"/>
    </row>
    <row r="42" spans="1:36" ht="14.1" customHeight="1">
      <c r="A42" s="246"/>
      <c r="B42" s="246"/>
      <c r="C42" s="246"/>
      <c r="D42" s="246"/>
      <c r="E42" s="246"/>
      <c r="H42" s="312"/>
      <c r="I42" s="312"/>
      <c r="J42" s="312"/>
      <c r="K42" s="312"/>
      <c r="L42" s="312"/>
      <c r="P42" s="246"/>
      <c r="Q42" s="246"/>
      <c r="R42" s="246"/>
      <c r="S42" s="246"/>
      <c r="T42" s="246"/>
      <c r="W42" s="246"/>
      <c r="X42" s="246"/>
      <c r="Y42" s="246"/>
      <c r="Z42" s="246"/>
      <c r="AA42" s="246"/>
    </row>
    <row r="43" spans="1:36" ht="14.1" customHeight="1">
      <c r="A43" s="246"/>
      <c r="B43" s="246"/>
      <c r="C43" s="246"/>
      <c r="D43" s="246"/>
      <c r="E43" s="246"/>
      <c r="H43" s="312"/>
      <c r="I43" s="312"/>
      <c r="J43" s="312"/>
      <c r="K43" s="312"/>
      <c r="L43" s="312"/>
      <c r="P43" s="246"/>
      <c r="Q43" s="246"/>
      <c r="R43" s="246"/>
      <c r="S43" s="246"/>
      <c r="T43" s="246"/>
      <c r="W43" s="246"/>
      <c r="X43" s="246"/>
      <c r="Y43" s="246"/>
      <c r="Z43" s="246"/>
      <c r="AA43" s="246"/>
    </row>
  </sheetData>
  <mergeCells count="13">
    <mergeCell ref="A7:AA7"/>
    <mergeCell ref="A1:E4"/>
    <mergeCell ref="F1:V4"/>
    <mergeCell ref="W1:AA4"/>
    <mergeCell ref="A5:W6"/>
    <mergeCell ref="X5:AA6"/>
    <mergeCell ref="F11:F12"/>
    <mergeCell ref="G11:S11"/>
    <mergeCell ref="AE12:AE13"/>
    <mergeCell ref="A40:E43"/>
    <mergeCell ref="H40:L43"/>
    <mergeCell ref="P40:T43"/>
    <mergeCell ref="W40:AA43"/>
  </mergeCells>
  <pageMargins left="0.19685039370078741" right="0.19685039370078741" top="0.19685039370078741" bottom="0.19685039370078741" header="0.39370078740157483" footer="0.19685039370078741"/>
  <pageSetup paperSize="9" scale="93" orientation="landscape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A43"/>
  <sheetViews>
    <sheetView zoomScale="85" zoomScaleNormal="85" workbookViewId="0">
      <selection activeCell="B10" sqref="B10:V30"/>
    </sheetView>
  </sheetViews>
  <sheetFormatPr defaultRowHeight="14.25"/>
  <cols>
    <col min="1" max="27" width="5.125" customWidth="1"/>
  </cols>
  <sheetData>
    <row r="1" spans="1:27" ht="13.5" customHeight="1">
      <c r="A1" s="317"/>
      <c r="B1" s="317"/>
      <c r="C1" s="317"/>
      <c r="D1" s="317"/>
      <c r="E1" s="317"/>
      <c r="F1" s="289" t="s">
        <v>212</v>
      </c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7"/>
      <c r="X1" s="317"/>
      <c r="Y1" s="317"/>
      <c r="Z1" s="317"/>
      <c r="AA1" s="317"/>
    </row>
    <row r="2" spans="1:27" ht="13.5" customHeight="1">
      <c r="A2" s="317"/>
      <c r="B2" s="317"/>
      <c r="C2" s="317"/>
      <c r="D2" s="317"/>
      <c r="E2" s="317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7"/>
      <c r="X2" s="317"/>
      <c r="Y2" s="317"/>
      <c r="Z2" s="317"/>
      <c r="AA2" s="317"/>
    </row>
    <row r="3" spans="1:27" ht="13.5" customHeight="1">
      <c r="A3" s="317"/>
      <c r="B3" s="317"/>
      <c r="C3" s="317"/>
      <c r="D3" s="317"/>
      <c r="E3" s="317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W3" s="317"/>
      <c r="X3" s="317"/>
      <c r="Y3" s="317"/>
      <c r="Z3" s="317"/>
      <c r="AA3" s="317"/>
    </row>
    <row r="4" spans="1:27" ht="13.5" customHeight="1" thickBot="1">
      <c r="A4" s="318"/>
      <c r="B4" s="318"/>
      <c r="C4" s="318"/>
      <c r="D4" s="318"/>
      <c r="E4" s="318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  <c r="R4" s="320"/>
      <c r="S4" s="320"/>
      <c r="T4" s="320"/>
      <c r="U4" s="320"/>
      <c r="V4" s="320"/>
      <c r="W4" s="318"/>
      <c r="X4" s="318"/>
      <c r="Y4" s="318"/>
      <c r="Z4" s="318"/>
      <c r="AA4" s="318"/>
    </row>
    <row r="5" spans="1:27" ht="14.1" customHeight="1">
      <c r="A5" s="321" t="s">
        <v>212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3" t="s">
        <v>1</v>
      </c>
      <c r="Y5" s="323"/>
      <c r="Z5" s="323"/>
      <c r="AA5" s="323"/>
    </row>
    <row r="6" spans="1:27" ht="10.5" customHeight="1">
      <c r="A6" s="322"/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2"/>
      <c r="O6" s="322"/>
      <c r="P6" s="322"/>
      <c r="Q6" s="322"/>
      <c r="R6" s="322"/>
      <c r="S6" s="322"/>
      <c r="T6" s="322"/>
      <c r="U6" s="322"/>
      <c r="V6" s="322"/>
      <c r="W6" s="322"/>
      <c r="X6" s="324"/>
      <c r="Y6" s="324"/>
      <c r="Z6" s="324"/>
      <c r="AA6" s="324"/>
    </row>
    <row r="7" spans="1:27" ht="14.1" customHeight="1">
      <c r="A7" s="274" t="s">
        <v>208</v>
      </c>
      <c r="B7" s="274"/>
      <c r="C7" s="274"/>
      <c r="D7" s="274"/>
      <c r="E7" s="274"/>
      <c r="F7" s="274"/>
      <c r="G7" s="274"/>
      <c r="H7" s="274"/>
      <c r="I7" s="274"/>
      <c r="J7" s="274"/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316"/>
      <c r="X7" s="316"/>
      <c r="Y7" s="316"/>
      <c r="Z7" s="316"/>
      <c r="AA7" s="316"/>
    </row>
    <row r="8" spans="1:27" ht="14.1" customHeight="1">
      <c r="A8" s="327" t="s">
        <v>169</v>
      </c>
      <c r="B8" s="329" t="s">
        <v>128</v>
      </c>
      <c r="C8" s="330"/>
      <c r="D8" s="330"/>
      <c r="E8" s="330"/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0"/>
      <c r="V8" s="331"/>
      <c r="W8" s="92"/>
      <c r="X8" s="92"/>
      <c r="Y8" s="92"/>
      <c r="Z8" s="92"/>
      <c r="AA8" s="92"/>
    </row>
    <row r="9" spans="1:27" ht="14.1" customHeight="1">
      <c r="A9" s="328"/>
      <c r="B9" s="232">
        <v>100</v>
      </c>
      <c r="C9" s="232">
        <v>125</v>
      </c>
      <c r="D9" s="232">
        <v>150</v>
      </c>
      <c r="E9" s="232">
        <v>175</v>
      </c>
      <c r="F9" s="232">
        <v>200</v>
      </c>
      <c r="G9" s="232">
        <v>225</v>
      </c>
      <c r="H9" s="232">
        <v>250</v>
      </c>
      <c r="I9" s="232">
        <v>275</v>
      </c>
      <c r="J9" s="232">
        <v>300</v>
      </c>
      <c r="K9" s="232">
        <v>325</v>
      </c>
      <c r="L9" s="232">
        <v>350</v>
      </c>
      <c r="M9" s="232">
        <v>375</v>
      </c>
      <c r="N9" s="232">
        <v>400</v>
      </c>
      <c r="O9" s="232">
        <v>425</v>
      </c>
      <c r="P9" s="232">
        <v>450</v>
      </c>
      <c r="Q9" s="232">
        <v>475</v>
      </c>
      <c r="R9" s="232">
        <v>500</v>
      </c>
      <c r="S9" s="232">
        <v>525</v>
      </c>
      <c r="T9" s="232">
        <v>550</v>
      </c>
      <c r="U9" s="232">
        <v>575</v>
      </c>
      <c r="V9" s="232">
        <v>600</v>
      </c>
      <c r="W9" s="94"/>
      <c r="X9" s="94"/>
      <c r="Y9" s="94"/>
      <c r="Z9" s="94"/>
      <c r="AA9" s="94"/>
    </row>
    <row r="10" spans="1:27" ht="13.5" customHeight="1">
      <c r="A10" s="55">
        <v>100</v>
      </c>
      <c r="B10" s="56">
        <v>1257</v>
      </c>
      <c r="C10" s="56">
        <v>1341</v>
      </c>
      <c r="D10" s="56">
        <v>1422</v>
      </c>
      <c r="E10" s="56">
        <v>1503</v>
      </c>
      <c r="F10" s="56">
        <v>1587</v>
      </c>
      <c r="G10" s="56">
        <v>1668</v>
      </c>
      <c r="H10" s="56">
        <v>1749</v>
      </c>
      <c r="I10" s="56">
        <v>1830</v>
      </c>
      <c r="J10" s="56">
        <v>1914</v>
      </c>
      <c r="K10" s="56">
        <v>1995</v>
      </c>
      <c r="L10" s="56">
        <v>2076</v>
      </c>
      <c r="M10" s="56">
        <v>2160</v>
      </c>
      <c r="N10" s="56">
        <v>2241</v>
      </c>
      <c r="O10" s="56">
        <v>2322</v>
      </c>
      <c r="P10" s="56">
        <v>2406</v>
      </c>
      <c r="Q10" s="56">
        <v>2487</v>
      </c>
      <c r="R10" s="56">
        <v>2568</v>
      </c>
      <c r="S10" s="56">
        <v>2649</v>
      </c>
      <c r="T10" s="56">
        <v>2733</v>
      </c>
      <c r="U10" s="56">
        <v>2814</v>
      </c>
      <c r="V10" s="56">
        <v>2895</v>
      </c>
      <c r="W10" s="97"/>
      <c r="X10" s="97"/>
      <c r="Y10" s="97"/>
      <c r="Z10" s="97"/>
      <c r="AA10" s="97"/>
    </row>
    <row r="11" spans="1:27" ht="13.5" customHeight="1">
      <c r="A11" s="232">
        <v>125</v>
      </c>
      <c r="B11" s="53">
        <v>1314</v>
      </c>
      <c r="C11" s="53">
        <v>1401</v>
      </c>
      <c r="D11" s="53">
        <v>1488</v>
      </c>
      <c r="E11" s="53">
        <v>1572</v>
      </c>
      <c r="F11" s="53">
        <v>1659</v>
      </c>
      <c r="G11" s="53">
        <v>1746</v>
      </c>
      <c r="H11" s="53">
        <v>1830</v>
      </c>
      <c r="I11" s="53">
        <v>1917</v>
      </c>
      <c r="J11" s="53">
        <v>2004</v>
      </c>
      <c r="K11" s="53">
        <v>2091</v>
      </c>
      <c r="L11" s="53">
        <v>2178</v>
      </c>
      <c r="M11" s="53">
        <v>2265</v>
      </c>
      <c r="N11" s="53">
        <v>2349</v>
      </c>
      <c r="O11" s="53">
        <v>2436</v>
      </c>
      <c r="P11" s="53">
        <v>2523</v>
      </c>
      <c r="Q11" s="53">
        <v>2607</v>
      </c>
      <c r="R11" s="53">
        <v>2694</v>
      </c>
      <c r="S11" s="53">
        <v>2781</v>
      </c>
      <c r="T11" s="53">
        <v>2868</v>
      </c>
      <c r="U11" s="53">
        <v>2952</v>
      </c>
      <c r="V11" s="53">
        <v>3039</v>
      </c>
      <c r="W11" s="97"/>
      <c r="X11" s="97"/>
      <c r="Y11" s="97"/>
      <c r="Z11" s="97"/>
      <c r="AA11" s="97"/>
    </row>
    <row r="12" spans="1:27" ht="13.5" customHeight="1">
      <c r="A12" s="55">
        <v>150</v>
      </c>
      <c r="B12" s="56">
        <v>1374</v>
      </c>
      <c r="C12" s="56">
        <v>1464</v>
      </c>
      <c r="D12" s="56">
        <v>1554</v>
      </c>
      <c r="E12" s="56">
        <v>1644</v>
      </c>
      <c r="F12" s="56">
        <v>1734</v>
      </c>
      <c r="G12" s="56">
        <v>1824</v>
      </c>
      <c r="H12" s="56">
        <v>1914</v>
      </c>
      <c r="I12" s="56">
        <v>2007</v>
      </c>
      <c r="J12" s="56">
        <v>2097</v>
      </c>
      <c r="K12" s="56">
        <v>2187</v>
      </c>
      <c r="L12" s="56">
        <v>2277</v>
      </c>
      <c r="M12" s="56">
        <v>2370</v>
      </c>
      <c r="N12" s="56">
        <v>2460</v>
      </c>
      <c r="O12" s="56">
        <v>2550</v>
      </c>
      <c r="P12" s="56">
        <v>2640</v>
      </c>
      <c r="Q12" s="56">
        <v>2730</v>
      </c>
      <c r="R12" s="56">
        <v>2820</v>
      </c>
      <c r="S12" s="56">
        <v>2910</v>
      </c>
      <c r="T12" s="56">
        <v>3000</v>
      </c>
      <c r="U12" s="56">
        <v>3090</v>
      </c>
      <c r="V12" s="56">
        <v>3183</v>
      </c>
      <c r="W12" s="97"/>
      <c r="X12" s="97"/>
      <c r="Y12" s="97"/>
      <c r="Z12" s="97"/>
      <c r="AA12" s="97"/>
    </row>
    <row r="13" spans="1:27" ht="13.5" customHeight="1">
      <c r="A13" s="232">
        <v>175</v>
      </c>
      <c r="B13" s="53">
        <v>1431</v>
      </c>
      <c r="C13" s="53">
        <v>1524</v>
      </c>
      <c r="D13" s="53">
        <v>1620</v>
      </c>
      <c r="E13" s="53">
        <v>1716</v>
      </c>
      <c r="F13" s="53">
        <v>1809</v>
      </c>
      <c r="G13" s="53">
        <v>1905</v>
      </c>
      <c r="H13" s="53">
        <v>1998</v>
      </c>
      <c r="I13" s="53">
        <v>2094</v>
      </c>
      <c r="J13" s="53">
        <v>2187</v>
      </c>
      <c r="K13" s="53">
        <v>2283</v>
      </c>
      <c r="L13" s="53">
        <v>2376</v>
      </c>
      <c r="M13" s="53">
        <v>2475</v>
      </c>
      <c r="N13" s="53">
        <v>2568</v>
      </c>
      <c r="O13" s="53">
        <v>2664</v>
      </c>
      <c r="P13" s="53">
        <v>2757</v>
      </c>
      <c r="Q13" s="53">
        <v>2853</v>
      </c>
      <c r="R13" s="53">
        <v>2946</v>
      </c>
      <c r="S13" s="53">
        <v>3042</v>
      </c>
      <c r="T13" s="53">
        <v>3135</v>
      </c>
      <c r="U13" s="53">
        <v>3231</v>
      </c>
      <c r="V13" s="53">
        <v>3324</v>
      </c>
      <c r="W13" s="97"/>
      <c r="X13" s="97"/>
      <c r="Y13" s="97"/>
      <c r="Z13" s="97"/>
      <c r="AA13" s="97"/>
    </row>
    <row r="14" spans="1:27" ht="13.5" customHeight="1">
      <c r="A14" s="55">
        <v>200</v>
      </c>
      <c r="B14" s="56">
        <v>1488</v>
      </c>
      <c r="C14" s="56">
        <v>1587</v>
      </c>
      <c r="D14" s="56">
        <v>1686</v>
      </c>
      <c r="E14" s="56">
        <v>1785</v>
      </c>
      <c r="F14" s="56">
        <v>1887</v>
      </c>
      <c r="G14" s="56">
        <v>1986</v>
      </c>
      <c r="H14" s="56">
        <v>2082</v>
      </c>
      <c r="I14" s="56">
        <v>2181</v>
      </c>
      <c r="J14" s="56">
        <v>2280</v>
      </c>
      <c r="K14" s="56">
        <v>2379</v>
      </c>
      <c r="L14" s="56">
        <v>2478</v>
      </c>
      <c r="M14" s="56">
        <v>2580</v>
      </c>
      <c r="N14" s="56">
        <v>2679</v>
      </c>
      <c r="O14" s="56">
        <v>2775</v>
      </c>
      <c r="P14" s="56">
        <v>2874</v>
      </c>
      <c r="Q14" s="56">
        <v>2973</v>
      </c>
      <c r="R14" s="56">
        <v>3072</v>
      </c>
      <c r="S14" s="56">
        <v>3171</v>
      </c>
      <c r="T14" s="56">
        <v>3273</v>
      </c>
      <c r="U14" s="56">
        <v>3372</v>
      </c>
      <c r="V14" s="56">
        <v>3468</v>
      </c>
      <c r="W14" s="97"/>
      <c r="X14" s="97"/>
      <c r="Y14" s="97"/>
      <c r="Z14" s="97"/>
      <c r="AA14" s="97"/>
    </row>
    <row r="15" spans="1:27" ht="13.5" customHeight="1">
      <c r="A15" s="232">
        <v>225</v>
      </c>
      <c r="B15" s="53">
        <v>1548</v>
      </c>
      <c r="C15" s="53">
        <v>1650</v>
      </c>
      <c r="D15" s="53">
        <v>1755</v>
      </c>
      <c r="E15" s="53">
        <v>1857</v>
      </c>
      <c r="F15" s="53">
        <v>1959</v>
      </c>
      <c r="G15" s="53">
        <v>2061</v>
      </c>
      <c r="H15" s="53">
        <v>2166</v>
      </c>
      <c r="I15" s="53">
        <v>2271</v>
      </c>
      <c r="J15" s="53">
        <v>2373</v>
      </c>
      <c r="K15" s="53">
        <v>2475</v>
      </c>
      <c r="L15" s="53">
        <v>2580</v>
      </c>
      <c r="M15" s="53">
        <v>2685</v>
      </c>
      <c r="N15" s="53">
        <v>2787</v>
      </c>
      <c r="O15" s="53">
        <v>2889</v>
      </c>
      <c r="P15" s="53">
        <v>2994</v>
      </c>
      <c r="Q15" s="53">
        <v>3096</v>
      </c>
      <c r="R15" s="53">
        <v>3198</v>
      </c>
      <c r="S15" s="53">
        <v>3303</v>
      </c>
      <c r="T15" s="53">
        <v>3405</v>
      </c>
      <c r="U15" s="53">
        <v>3510</v>
      </c>
      <c r="V15" s="53">
        <v>3612</v>
      </c>
      <c r="W15" s="97"/>
      <c r="X15" s="97"/>
      <c r="Y15" s="97"/>
      <c r="Z15" s="97"/>
      <c r="AA15" s="97"/>
    </row>
    <row r="16" spans="1:27" ht="13.5" customHeight="1">
      <c r="A16" s="55">
        <v>250</v>
      </c>
      <c r="B16" s="56">
        <v>1605</v>
      </c>
      <c r="C16" s="56">
        <v>1713</v>
      </c>
      <c r="D16" s="56">
        <v>1821</v>
      </c>
      <c r="E16" s="56">
        <v>1929</v>
      </c>
      <c r="F16" s="56">
        <v>2034</v>
      </c>
      <c r="G16" s="56">
        <v>2142</v>
      </c>
      <c r="H16" s="56">
        <v>2250</v>
      </c>
      <c r="I16" s="56">
        <v>2358</v>
      </c>
      <c r="J16" s="56">
        <v>2466</v>
      </c>
      <c r="K16" s="56">
        <v>2574</v>
      </c>
      <c r="L16" s="56">
        <v>2679</v>
      </c>
      <c r="M16" s="56">
        <v>2790</v>
      </c>
      <c r="N16" s="56">
        <v>2895</v>
      </c>
      <c r="O16" s="56">
        <v>3003</v>
      </c>
      <c r="P16" s="56">
        <v>3111</v>
      </c>
      <c r="Q16" s="56">
        <v>3216</v>
      </c>
      <c r="R16" s="56">
        <v>3327</v>
      </c>
      <c r="S16" s="56">
        <v>3435</v>
      </c>
      <c r="T16" s="56">
        <v>3540</v>
      </c>
      <c r="U16" s="56">
        <v>3648</v>
      </c>
      <c r="V16" s="56">
        <v>3756</v>
      </c>
      <c r="W16" s="97"/>
      <c r="X16" s="97"/>
      <c r="Y16" s="97"/>
      <c r="Z16" s="97"/>
      <c r="AA16" s="97"/>
    </row>
    <row r="17" spans="1:27" ht="13.5" customHeight="1">
      <c r="A17" s="232">
        <v>275</v>
      </c>
      <c r="B17" s="53">
        <v>1662</v>
      </c>
      <c r="C17" s="53">
        <v>1776</v>
      </c>
      <c r="D17" s="53">
        <v>1887</v>
      </c>
      <c r="E17" s="53">
        <v>1998</v>
      </c>
      <c r="F17" s="53">
        <v>2112</v>
      </c>
      <c r="G17" s="53">
        <v>2223</v>
      </c>
      <c r="H17" s="53">
        <v>2334</v>
      </c>
      <c r="I17" s="53">
        <v>2445</v>
      </c>
      <c r="J17" s="53">
        <v>2559</v>
      </c>
      <c r="K17" s="53">
        <v>2670</v>
      </c>
      <c r="L17" s="53">
        <v>2781</v>
      </c>
      <c r="M17" s="53">
        <v>2892</v>
      </c>
      <c r="N17" s="53">
        <v>3006</v>
      </c>
      <c r="O17" s="53">
        <v>3117</v>
      </c>
      <c r="P17" s="53">
        <v>3228</v>
      </c>
      <c r="Q17" s="53">
        <v>3342</v>
      </c>
      <c r="R17" s="53">
        <v>3453</v>
      </c>
      <c r="S17" s="53">
        <v>3564</v>
      </c>
      <c r="T17" s="53">
        <v>3675</v>
      </c>
      <c r="U17" s="53">
        <v>3789</v>
      </c>
      <c r="V17" s="53">
        <v>3900</v>
      </c>
      <c r="W17" s="97"/>
      <c r="X17" s="97"/>
      <c r="Y17" s="97"/>
      <c r="Z17" s="97"/>
      <c r="AA17" s="97"/>
    </row>
    <row r="18" spans="1:27" ht="13.5" customHeight="1">
      <c r="A18" s="55">
        <v>300</v>
      </c>
      <c r="B18" s="56">
        <v>1719</v>
      </c>
      <c r="C18" s="56">
        <v>1839</v>
      </c>
      <c r="D18" s="56">
        <v>1953</v>
      </c>
      <c r="E18" s="56">
        <v>2070</v>
      </c>
      <c r="F18" s="56">
        <v>2184</v>
      </c>
      <c r="G18" s="56">
        <v>2301</v>
      </c>
      <c r="H18" s="56">
        <v>2418</v>
      </c>
      <c r="I18" s="56">
        <v>2532</v>
      </c>
      <c r="J18" s="56">
        <v>2649</v>
      </c>
      <c r="K18" s="56">
        <v>2766</v>
      </c>
      <c r="L18" s="56">
        <v>2880</v>
      </c>
      <c r="M18" s="56">
        <v>2997</v>
      </c>
      <c r="N18" s="56">
        <v>3114</v>
      </c>
      <c r="O18" s="56">
        <v>3231</v>
      </c>
      <c r="P18" s="56">
        <v>3345</v>
      </c>
      <c r="Q18" s="56">
        <v>3462</v>
      </c>
      <c r="R18" s="56">
        <v>3579</v>
      </c>
      <c r="S18" s="56">
        <v>3693</v>
      </c>
      <c r="T18" s="56">
        <v>3813</v>
      </c>
      <c r="U18" s="56">
        <v>3927</v>
      </c>
      <c r="V18" s="56">
        <v>4044</v>
      </c>
      <c r="W18" s="97"/>
      <c r="X18" s="97"/>
      <c r="Y18" s="97"/>
      <c r="Z18" s="97"/>
      <c r="AA18" s="97"/>
    </row>
    <row r="19" spans="1:27" ht="13.5" customHeight="1">
      <c r="A19" s="232">
        <v>325</v>
      </c>
      <c r="B19" s="53">
        <v>1779</v>
      </c>
      <c r="C19" s="53">
        <v>1899</v>
      </c>
      <c r="D19" s="53">
        <v>2019</v>
      </c>
      <c r="E19" s="53">
        <v>2139</v>
      </c>
      <c r="F19" s="53">
        <v>2259</v>
      </c>
      <c r="G19" s="53">
        <v>2379</v>
      </c>
      <c r="H19" s="53">
        <v>2502</v>
      </c>
      <c r="I19" s="53">
        <v>2622</v>
      </c>
      <c r="J19" s="53">
        <v>2742</v>
      </c>
      <c r="K19" s="53">
        <v>2862</v>
      </c>
      <c r="L19" s="53">
        <v>2982</v>
      </c>
      <c r="M19" s="53">
        <v>3102</v>
      </c>
      <c r="N19" s="53">
        <v>3225</v>
      </c>
      <c r="O19" s="53">
        <v>3342</v>
      </c>
      <c r="P19" s="53">
        <v>3462</v>
      </c>
      <c r="Q19" s="53">
        <v>3585</v>
      </c>
      <c r="R19" s="53">
        <v>3705</v>
      </c>
      <c r="S19" s="53">
        <v>3825</v>
      </c>
      <c r="T19" s="53">
        <v>3945</v>
      </c>
      <c r="U19" s="53">
        <v>4005</v>
      </c>
      <c r="V19" s="176" t="s">
        <v>6</v>
      </c>
      <c r="W19" s="97"/>
      <c r="X19" s="97"/>
      <c r="Y19" s="97"/>
      <c r="Z19" s="97"/>
      <c r="AA19" s="97"/>
    </row>
    <row r="20" spans="1:27" ht="13.5" customHeight="1">
      <c r="A20" s="55">
        <v>350</v>
      </c>
      <c r="B20" s="56">
        <v>1836</v>
      </c>
      <c r="C20" s="56">
        <v>1962</v>
      </c>
      <c r="D20" s="56">
        <v>2085</v>
      </c>
      <c r="E20" s="56">
        <v>2211</v>
      </c>
      <c r="F20" s="56">
        <v>2334</v>
      </c>
      <c r="G20" s="56">
        <v>2460</v>
      </c>
      <c r="H20" s="56">
        <v>2586</v>
      </c>
      <c r="I20" s="56">
        <v>2709</v>
      </c>
      <c r="J20" s="56">
        <v>2832</v>
      </c>
      <c r="K20" s="56">
        <v>2958</v>
      </c>
      <c r="L20" s="56">
        <v>3084</v>
      </c>
      <c r="M20" s="56">
        <v>3207</v>
      </c>
      <c r="N20" s="56">
        <v>3333</v>
      </c>
      <c r="O20" s="56">
        <v>3456</v>
      </c>
      <c r="P20" s="56">
        <v>3678</v>
      </c>
      <c r="Q20" s="56">
        <v>3708</v>
      </c>
      <c r="R20" s="56">
        <v>3831</v>
      </c>
      <c r="S20" s="56">
        <v>3957</v>
      </c>
      <c r="T20" s="56">
        <v>4080</v>
      </c>
      <c r="U20" s="177" t="s">
        <v>6</v>
      </c>
      <c r="V20" s="177" t="s">
        <v>6</v>
      </c>
      <c r="W20" s="97"/>
      <c r="X20" s="97"/>
      <c r="Y20" s="97"/>
      <c r="Z20" s="97"/>
      <c r="AA20" s="97"/>
    </row>
    <row r="21" spans="1:27" ht="13.5" customHeight="1">
      <c r="A21" s="232">
        <v>375</v>
      </c>
      <c r="B21" s="53">
        <v>1893</v>
      </c>
      <c r="C21" s="53">
        <v>2022</v>
      </c>
      <c r="D21" s="53">
        <v>2154</v>
      </c>
      <c r="E21" s="53">
        <v>2280</v>
      </c>
      <c r="F21" s="53">
        <v>2412</v>
      </c>
      <c r="G21" s="53">
        <v>2538</v>
      </c>
      <c r="H21" s="53">
        <v>2667</v>
      </c>
      <c r="I21" s="53">
        <v>2796</v>
      </c>
      <c r="J21" s="53">
        <v>2925</v>
      </c>
      <c r="K21" s="53">
        <v>3057</v>
      </c>
      <c r="L21" s="53">
        <v>3183</v>
      </c>
      <c r="M21" s="53">
        <v>3312</v>
      </c>
      <c r="N21" s="53">
        <v>3441</v>
      </c>
      <c r="O21" s="53">
        <v>3570</v>
      </c>
      <c r="P21" s="53">
        <v>3819</v>
      </c>
      <c r="Q21" s="53">
        <v>3828</v>
      </c>
      <c r="R21" s="53">
        <v>3957</v>
      </c>
      <c r="S21" s="53">
        <v>4086</v>
      </c>
      <c r="T21" s="176" t="s">
        <v>6</v>
      </c>
      <c r="U21" s="176" t="s">
        <v>6</v>
      </c>
      <c r="V21" s="176" t="s">
        <v>6</v>
      </c>
      <c r="W21" s="97"/>
      <c r="X21" s="97"/>
      <c r="Y21" s="97"/>
      <c r="Z21" s="97"/>
      <c r="AA21" s="104"/>
    </row>
    <row r="22" spans="1:27" ht="13.5" customHeight="1">
      <c r="A22" s="55">
        <v>400</v>
      </c>
      <c r="B22" s="56">
        <v>1953</v>
      </c>
      <c r="C22" s="56">
        <v>2085</v>
      </c>
      <c r="D22" s="56">
        <v>2217</v>
      </c>
      <c r="E22" s="56">
        <v>2352</v>
      </c>
      <c r="F22" s="56">
        <v>2484</v>
      </c>
      <c r="G22" s="56">
        <v>2619</v>
      </c>
      <c r="H22" s="56">
        <v>2751</v>
      </c>
      <c r="I22" s="56">
        <v>2886</v>
      </c>
      <c r="J22" s="56">
        <v>3018</v>
      </c>
      <c r="K22" s="56">
        <v>3153</v>
      </c>
      <c r="L22" s="56">
        <v>3285</v>
      </c>
      <c r="M22" s="56">
        <v>3417</v>
      </c>
      <c r="N22" s="56">
        <v>3552</v>
      </c>
      <c r="O22" s="56">
        <v>3684</v>
      </c>
      <c r="P22" s="56">
        <v>3936</v>
      </c>
      <c r="Q22" s="56">
        <v>3951</v>
      </c>
      <c r="R22" s="56">
        <v>4086</v>
      </c>
      <c r="S22" s="177" t="s">
        <v>6</v>
      </c>
      <c r="T22" s="177" t="s">
        <v>6</v>
      </c>
      <c r="U22" s="177" t="s">
        <v>6</v>
      </c>
      <c r="V22" s="177" t="s">
        <v>6</v>
      </c>
      <c r="W22" s="97"/>
      <c r="X22" s="97"/>
      <c r="Y22" s="97"/>
      <c r="Z22" s="104"/>
      <c r="AA22" s="104"/>
    </row>
    <row r="23" spans="1:27" ht="13.5" customHeight="1">
      <c r="A23" s="232">
        <v>425</v>
      </c>
      <c r="B23" s="53">
        <v>2010</v>
      </c>
      <c r="C23" s="53">
        <v>2148</v>
      </c>
      <c r="D23" s="53">
        <v>2286</v>
      </c>
      <c r="E23" s="53">
        <v>2424</v>
      </c>
      <c r="F23" s="53">
        <v>2559</v>
      </c>
      <c r="G23" s="53">
        <v>2700</v>
      </c>
      <c r="H23" s="53">
        <v>2835</v>
      </c>
      <c r="I23" s="53">
        <v>2973</v>
      </c>
      <c r="J23" s="53">
        <v>3111</v>
      </c>
      <c r="K23" s="53">
        <v>3246</v>
      </c>
      <c r="L23" s="53">
        <v>3384</v>
      </c>
      <c r="M23" s="53">
        <v>3522</v>
      </c>
      <c r="N23" s="53">
        <v>3660</v>
      </c>
      <c r="O23" s="53">
        <v>3798</v>
      </c>
      <c r="P23" s="53">
        <v>4053</v>
      </c>
      <c r="Q23" s="53">
        <v>4071</v>
      </c>
      <c r="R23" s="176" t="s">
        <v>6</v>
      </c>
      <c r="S23" s="176" t="s">
        <v>6</v>
      </c>
      <c r="T23" s="176" t="s">
        <v>6</v>
      </c>
      <c r="U23" s="176" t="s">
        <v>6</v>
      </c>
      <c r="V23" s="176" t="s">
        <v>6</v>
      </c>
      <c r="W23" s="97"/>
      <c r="X23" s="97"/>
      <c r="Y23" s="97"/>
      <c r="Z23" s="104"/>
      <c r="AA23" s="104"/>
    </row>
    <row r="24" spans="1:27" ht="13.5" customHeight="1">
      <c r="A24" s="55">
        <v>450</v>
      </c>
      <c r="B24" s="56">
        <v>2070</v>
      </c>
      <c r="C24" s="56">
        <v>2208</v>
      </c>
      <c r="D24" s="56">
        <v>2352</v>
      </c>
      <c r="E24" s="56">
        <v>2493</v>
      </c>
      <c r="F24" s="56">
        <v>2637</v>
      </c>
      <c r="G24" s="56">
        <v>2775</v>
      </c>
      <c r="H24" s="56">
        <v>2919</v>
      </c>
      <c r="I24" s="56">
        <v>3060</v>
      </c>
      <c r="J24" s="56">
        <v>3204</v>
      </c>
      <c r="K24" s="56">
        <v>3342</v>
      </c>
      <c r="L24" s="56">
        <v>3486</v>
      </c>
      <c r="M24" s="56">
        <v>3627</v>
      </c>
      <c r="N24" s="56">
        <v>3771</v>
      </c>
      <c r="O24" s="56">
        <v>3909</v>
      </c>
      <c r="P24" s="56">
        <v>4170</v>
      </c>
      <c r="Q24" s="177" t="s">
        <v>6</v>
      </c>
      <c r="R24" s="177" t="s">
        <v>6</v>
      </c>
      <c r="S24" s="177" t="s">
        <v>6</v>
      </c>
      <c r="T24" s="177" t="s">
        <v>6</v>
      </c>
      <c r="U24" s="177" t="s">
        <v>6</v>
      </c>
      <c r="V24" s="177" t="s">
        <v>6</v>
      </c>
      <c r="W24" s="97"/>
      <c r="X24" s="97"/>
      <c r="Y24" s="104"/>
      <c r="Z24" s="104"/>
      <c r="AA24" s="104"/>
    </row>
    <row r="25" spans="1:27" ht="13.5" customHeight="1">
      <c r="A25" s="232">
        <v>475</v>
      </c>
      <c r="B25" s="53">
        <v>2124</v>
      </c>
      <c r="C25" s="53">
        <v>2271</v>
      </c>
      <c r="D25" s="53">
        <v>2418</v>
      </c>
      <c r="E25" s="53">
        <v>2565</v>
      </c>
      <c r="F25" s="53">
        <v>2709</v>
      </c>
      <c r="G25" s="53">
        <v>2856</v>
      </c>
      <c r="H25" s="53">
        <v>3003</v>
      </c>
      <c r="I25" s="53">
        <v>3147</v>
      </c>
      <c r="J25" s="53">
        <v>3294</v>
      </c>
      <c r="K25" s="53">
        <v>3441</v>
      </c>
      <c r="L25" s="53">
        <v>3588</v>
      </c>
      <c r="M25" s="53">
        <v>3732</v>
      </c>
      <c r="N25" s="53">
        <v>3879</v>
      </c>
      <c r="O25" s="53">
        <v>4026</v>
      </c>
      <c r="P25" s="176" t="s">
        <v>6</v>
      </c>
      <c r="Q25" s="176" t="s">
        <v>6</v>
      </c>
      <c r="R25" s="176" t="s">
        <v>6</v>
      </c>
      <c r="S25" s="176" t="s">
        <v>6</v>
      </c>
      <c r="T25" s="176" t="s">
        <v>6</v>
      </c>
      <c r="U25" s="176" t="s">
        <v>6</v>
      </c>
      <c r="V25" s="176" t="s">
        <v>6</v>
      </c>
      <c r="W25" s="105"/>
      <c r="X25" s="104"/>
      <c r="Y25" s="104"/>
      <c r="Z25" s="104"/>
      <c r="AA25" s="104"/>
    </row>
    <row r="26" spans="1:27" ht="13.5" customHeight="1">
      <c r="A26" s="55">
        <v>500</v>
      </c>
      <c r="B26" s="56">
        <v>2184</v>
      </c>
      <c r="C26" s="56">
        <v>2334</v>
      </c>
      <c r="D26" s="56">
        <v>2484</v>
      </c>
      <c r="E26" s="56">
        <v>2637</v>
      </c>
      <c r="F26" s="56">
        <v>2784</v>
      </c>
      <c r="G26" s="56">
        <v>2937</v>
      </c>
      <c r="H26" s="56">
        <v>3084</v>
      </c>
      <c r="I26" s="56">
        <v>3237</v>
      </c>
      <c r="J26" s="56">
        <v>3387</v>
      </c>
      <c r="K26" s="56">
        <v>3537</v>
      </c>
      <c r="L26" s="56">
        <v>3687</v>
      </c>
      <c r="M26" s="56">
        <v>3837</v>
      </c>
      <c r="N26" s="56">
        <v>3987</v>
      </c>
      <c r="O26" s="177" t="s">
        <v>6</v>
      </c>
      <c r="P26" s="177" t="s">
        <v>6</v>
      </c>
      <c r="Q26" s="177" t="s">
        <v>6</v>
      </c>
      <c r="R26" s="177" t="s">
        <v>6</v>
      </c>
      <c r="S26" s="177" t="s">
        <v>6</v>
      </c>
      <c r="T26" s="177" t="s">
        <v>6</v>
      </c>
      <c r="U26" s="177" t="s">
        <v>6</v>
      </c>
      <c r="V26" s="177" t="s">
        <v>6</v>
      </c>
      <c r="W26" s="104"/>
      <c r="X26" s="104"/>
      <c r="Y26" s="104"/>
      <c r="Z26" s="104"/>
      <c r="AA26" s="104"/>
    </row>
    <row r="27" spans="1:27" ht="13.5" customHeight="1">
      <c r="A27" s="232">
        <v>525</v>
      </c>
      <c r="B27" s="53">
        <v>2241</v>
      </c>
      <c r="C27" s="53">
        <v>2397</v>
      </c>
      <c r="D27" s="53">
        <v>2553</v>
      </c>
      <c r="E27" s="53">
        <v>2706</v>
      </c>
      <c r="F27" s="53">
        <v>2859</v>
      </c>
      <c r="G27" s="53">
        <v>3015</v>
      </c>
      <c r="H27" s="53">
        <v>3168</v>
      </c>
      <c r="I27" s="53">
        <v>3324</v>
      </c>
      <c r="J27" s="53">
        <v>3477</v>
      </c>
      <c r="K27" s="53">
        <v>3633</v>
      </c>
      <c r="L27" s="53">
        <v>3789</v>
      </c>
      <c r="M27" s="53">
        <v>3942</v>
      </c>
      <c r="N27" s="176" t="s">
        <v>6</v>
      </c>
      <c r="O27" s="176" t="s">
        <v>6</v>
      </c>
      <c r="P27" s="176" t="s">
        <v>6</v>
      </c>
      <c r="Q27" s="176" t="s">
        <v>6</v>
      </c>
      <c r="R27" s="176" t="s">
        <v>6</v>
      </c>
      <c r="S27" s="176" t="s">
        <v>6</v>
      </c>
      <c r="T27" s="176" t="s">
        <v>6</v>
      </c>
      <c r="U27" s="176" t="s">
        <v>6</v>
      </c>
      <c r="V27" s="176" t="s">
        <v>6</v>
      </c>
      <c r="W27" s="104"/>
      <c r="X27" s="104"/>
      <c r="Y27" s="104"/>
      <c r="Z27" s="104"/>
      <c r="AA27" s="104"/>
    </row>
    <row r="28" spans="1:27" ht="13.5" customHeight="1">
      <c r="A28" s="55">
        <v>550</v>
      </c>
      <c r="B28" s="56">
        <v>2301</v>
      </c>
      <c r="C28" s="56">
        <v>2460</v>
      </c>
      <c r="D28" s="56">
        <v>2616</v>
      </c>
      <c r="E28" s="56">
        <v>2775</v>
      </c>
      <c r="F28" s="56">
        <v>2937</v>
      </c>
      <c r="G28" s="56">
        <v>3093</v>
      </c>
      <c r="H28" s="56">
        <v>3252</v>
      </c>
      <c r="I28" s="56">
        <v>3414</v>
      </c>
      <c r="J28" s="56">
        <v>3570</v>
      </c>
      <c r="K28" s="56">
        <v>3729</v>
      </c>
      <c r="L28" s="56">
        <v>3888</v>
      </c>
      <c r="M28" s="177" t="s">
        <v>6</v>
      </c>
      <c r="N28" s="177" t="s">
        <v>6</v>
      </c>
      <c r="O28" s="177" t="s">
        <v>6</v>
      </c>
      <c r="P28" s="177" t="s">
        <v>6</v>
      </c>
      <c r="Q28" s="177" t="s">
        <v>6</v>
      </c>
      <c r="R28" s="177" t="s">
        <v>6</v>
      </c>
      <c r="S28" s="177" t="s">
        <v>6</v>
      </c>
      <c r="T28" s="177" t="s">
        <v>6</v>
      </c>
      <c r="U28" s="177" t="s">
        <v>6</v>
      </c>
      <c r="V28" s="177" t="s">
        <v>6</v>
      </c>
      <c r="W28" s="104"/>
      <c r="X28" s="104"/>
      <c r="Y28" s="104"/>
      <c r="Z28" s="104"/>
      <c r="AA28" s="104"/>
    </row>
    <row r="29" spans="1:27" ht="13.5" customHeight="1">
      <c r="A29" s="232">
        <v>575</v>
      </c>
      <c r="B29" s="53">
        <v>2358</v>
      </c>
      <c r="C29" s="53">
        <v>2520</v>
      </c>
      <c r="D29" s="53">
        <v>2685</v>
      </c>
      <c r="E29" s="53">
        <v>2847</v>
      </c>
      <c r="F29" s="53">
        <v>3009</v>
      </c>
      <c r="G29" s="53">
        <v>3174</v>
      </c>
      <c r="H29" s="53">
        <v>3336</v>
      </c>
      <c r="I29" s="53">
        <v>3501</v>
      </c>
      <c r="J29" s="53">
        <v>3663</v>
      </c>
      <c r="K29" s="53">
        <v>3825</v>
      </c>
      <c r="L29" s="176" t="s">
        <v>6</v>
      </c>
      <c r="M29" s="176" t="s">
        <v>6</v>
      </c>
      <c r="N29" s="176" t="s">
        <v>6</v>
      </c>
      <c r="O29" s="176" t="s">
        <v>6</v>
      </c>
      <c r="P29" s="176" t="s">
        <v>6</v>
      </c>
      <c r="Q29" s="176" t="s">
        <v>6</v>
      </c>
      <c r="R29" s="176" t="s">
        <v>6</v>
      </c>
      <c r="S29" s="176" t="s">
        <v>6</v>
      </c>
      <c r="T29" s="176" t="s">
        <v>6</v>
      </c>
      <c r="U29" s="176" t="s">
        <v>6</v>
      </c>
      <c r="V29" s="176" t="s">
        <v>6</v>
      </c>
      <c r="W29" s="104"/>
      <c r="X29" s="104"/>
      <c r="Y29" s="104"/>
      <c r="Z29" s="104"/>
      <c r="AA29" s="104"/>
    </row>
    <row r="30" spans="1:27" ht="13.5" customHeight="1">
      <c r="A30" s="55">
        <v>600</v>
      </c>
      <c r="B30" s="56">
        <v>2415</v>
      </c>
      <c r="C30" s="56">
        <v>2583</v>
      </c>
      <c r="D30" s="56">
        <v>2751</v>
      </c>
      <c r="E30" s="56">
        <v>2916</v>
      </c>
      <c r="F30" s="56">
        <v>3084</v>
      </c>
      <c r="G30" s="56">
        <v>3252</v>
      </c>
      <c r="H30" s="56">
        <v>3420</v>
      </c>
      <c r="I30" s="56">
        <v>3588</v>
      </c>
      <c r="J30" s="56">
        <v>3756</v>
      </c>
      <c r="K30" s="177" t="s">
        <v>6</v>
      </c>
      <c r="L30" s="177" t="s">
        <v>6</v>
      </c>
      <c r="M30" s="177" t="s">
        <v>6</v>
      </c>
      <c r="N30" s="177" t="s">
        <v>6</v>
      </c>
      <c r="O30" s="177" t="s">
        <v>6</v>
      </c>
      <c r="P30" s="177" t="s">
        <v>6</v>
      </c>
      <c r="Q30" s="177" t="s">
        <v>6</v>
      </c>
      <c r="R30" s="177" t="s">
        <v>6</v>
      </c>
      <c r="S30" s="177" t="s">
        <v>6</v>
      </c>
      <c r="T30" s="177" t="s">
        <v>6</v>
      </c>
      <c r="U30" s="177" t="s">
        <v>6</v>
      </c>
      <c r="V30" s="177" t="s">
        <v>6</v>
      </c>
      <c r="W30" s="104"/>
      <c r="X30" s="104"/>
      <c r="Y30" s="104"/>
      <c r="Z30" s="104"/>
      <c r="AA30" s="104"/>
    </row>
    <row r="31" spans="1:27" ht="13.5" customHeight="1">
      <c r="A31" s="94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13.5" customHeight="1">
      <c r="A32" s="94"/>
      <c r="B32" s="97"/>
      <c r="C32" s="12"/>
      <c r="D32" s="10"/>
      <c r="E32" s="10"/>
      <c r="F32" s="10"/>
      <c r="G32" s="10"/>
      <c r="H32" s="10"/>
      <c r="I32" s="10"/>
      <c r="J32" s="10"/>
      <c r="K32" s="97"/>
      <c r="L32" s="97"/>
      <c r="M32" s="97"/>
      <c r="N32" s="97"/>
    </row>
    <row r="33" spans="1:27" ht="17.25" customHeight="1">
      <c r="A33" s="94"/>
      <c r="B33" s="97"/>
      <c r="C33" s="31" t="s">
        <v>170</v>
      </c>
      <c r="D33" s="97"/>
      <c r="E33" s="97"/>
      <c r="F33" s="97"/>
      <c r="G33" s="97"/>
      <c r="H33" s="97"/>
      <c r="I33" s="97"/>
      <c r="J33" s="10"/>
      <c r="K33" s="97"/>
      <c r="L33" s="97"/>
      <c r="M33" s="97"/>
      <c r="N33" s="14" t="s">
        <v>213</v>
      </c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7" ht="18.75" customHeight="1">
      <c r="A34" s="94"/>
      <c r="B34" s="97"/>
      <c r="C34" s="14" t="s">
        <v>171</v>
      </c>
      <c r="D34" s="97"/>
      <c r="E34" s="97"/>
      <c r="F34" s="97"/>
      <c r="G34" s="97"/>
      <c r="H34" s="97"/>
      <c r="I34" s="97"/>
      <c r="J34" s="10"/>
      <c r="K34" s="97"/>
      <c r="L34" s="97"/>
      <c r="M34" s="97"/>
      <c r="N34" s="14" t="s">
        <v>175</v>
      </c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7" ht="20.25" customHeight="1">
      <c r="A35" s="10"/>
      <c r="B35" s="10"/>
      <c r="C35" s="14" t="s">
        <v>172</v>
      </c>
      <c r="D35" s="97"/>
      <c r="E35" s="97"/>
      <c r="F35" s="97"/>
      <c r="G35" s="97"/>
      <c r="H35" s="97"/>
      <c r="I35" s="97"/>
      <c r="J35" s="10"/>
      <c r="K35" s="10"/>
      <c r="L35" s="10"/>
      <c r="M35" s="10"/>
      <c r="N35" s="14" t="s">
        <v>176</v>
      </c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7" ht="18.75" customHeight="1">
      <c r="A36" s="10"/>
      <c r="C36" s="14" t="s">
        <v>173</v>
      </c>
      <c r="D36" s="97"/>
      <c r="E36" s="97"/>
      <c r="F36" s="97"/>
      <c r="G36" s="97"/>
      <c r="H36" s="97"/>
      <c r="I36" s="97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7" ht="13.5" customHeight="1">
      <c r="A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3.5" customHeight="1">
      <c r="A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3.5" customHeight="1" thickBot="1">
      <c r="A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13.5" customHeight="1">
      <c r="A40" s="258" t="s">
        <v>33</v>
      </c>
      <c r="B40" s="258"/>
      <c r="C40" s="258"/>
      <c r="D40" s="258"/>
      <c r="E40" s="258"/>
      <c r="F40" s="10"/>
      <c r="G40" s="10"/>
      <c r="H40" s="311" t="s">
        <v>28</v>
      </c>
      <c r="I40" s="311"/>
      <c r="J40" s="311"/>
      <c r="K40" s="311"/>
      <c r="L40" s="311"/>
      <c r="M40" s="10"/>
      <c r="N40" s="10"/>
      <c r="O40" s="10"/>
      <c r="P40" s="258" t="s">
        <v>177</v>
      </c>
      <c r="Q40" s="258"/>
      <c r="R40" s="258"/>
      <c r="S40" s="258"/>
      <c r="T40" s="258"/>
      <c r="U40" s="10"/>
      <c r="V40" s="10"/>
      <c r="W40" s="258" t="s">
        <v>178</v>
      </c>
      <c r="X40" s="258"/>
      <c r="Y40" s="258"/>
      <c r="Z40" s="258"/>
      <c r="AA40" s="258"/>
    </row>
    <row r="41" spans="1:27" ht="13.5" customHeight="1">
      <c r="A41" s="246"/>
      <c r="B41" s="246"/>
      <c r="C41" s="246"/>
      <c r="D41" s="246"/>
      <c r="E41" s="246"/>
      <c r="F41" s="10"/>
      <c r="G41" s="10"/>
      <c r="H41" s="312"/>
      <c r="I41" s="312"/>
      <c r="J41" s="312"/>
      <c r="K41" s="312"/>
      <c r="L41" s="312"/>
      <c r="M41" s="10"/>
      <c r="N41" s="10"/>
      <c r="O41" s="10"/>
      <c r="P41" s="246"/>
      <c r="Q41" s="246"/>
      <c r="R41" s="246"/>
      <c r="S41" s="246"/>
      <c r="T41" s="246"/>
      <c r="U41" s="10"/>
      <c r="V41" s="10"/>
      <c r="W41" s="246"/>
      <c r="X41" s="246"/>
      <c r="Y41" s="246"/>
      <c r="Z41" s="246"/>
      <c r="AA41" s="246"/>
    </row>
    <row r="42" spans="1:27" ht="13.5" customHeight="1">
      <c r="A42" s="246"/>
      <c r="B42" s="246"/>
      <c r="C42" s="246"/>
      <c r="D42" s="246"/>
      <c r="E42" s="246"/>
      <c r="F42" s="10"/>
      <c r="G42" s="10"/>
      <c r="H42" s="312"/>
      <c r="I42" s="312"/>
      <c r="J42" s="312"/>
      <c r="K42" s="312"/>
      <c r="L42" s="312"/>
      <c r="M42" s="10"/>
      <c r="N42" s="10"/>
      <c r="O42" s="10"/>
      <c r="P42" s="246"/>
      <c r="Q42" s="246"/>
      <c r="R42" s="246"/>
      <c r="S42" s="246"/>
      <c r="T42" s="246"/>
      <c r="U42" s="10"/>
      <c r="V42" s="10"/>
      <c r="W42" s="246"/>
      <c r="X42" s="246"/>
      <c r="Y42" s="246"/>
      <c r="Z42" s="246"/>
      <c r="AA42" s="246"/>
    </row>
    <row r="43" spans="1:27" ht="13.5" customHeight="1">
      <c r="A43" s="246"/>
      <c r="B43" s="246"/>
      <c r="C43" s="246"/>
      <c r="D43" s="246"/>
      <c r="E43" s="246"/>
      <c r="F43" s="10"/>
      <c r="G43" s="10"/>
      <c r="H43" s="312"/>
      <c r="I43" s="312"/>
      <c r="J43" s="312"/>
      <c r="K43" s="312"/>
      <c r="L43" s="312"/>
      <c r="M43" s="10"/>
      <c r="N43" s="10"/>
      <c r="O43" s="10"/>
      <c r="P43" s="246"/>
      <c r="Q43" s="246"/>
      <c r="R43" s="246"/>
      <c r="S43" s="246"/>
      <c r="T43" s="246"/>
      <c r="U43" s="10"/>
      <c r="V43" s="10"/>
      <c r="W43" s="246"/>
      <c r="X43" s="246"/>
      <c r="Y43" s="246"/>
      <c r="Z43" s="246"/>
      <c r="AA43" s="246"/>
    </row>
  </sheetData>
  <mergeCells count="12">
    <mergeCell ref="A7:AA7"/>
    <mergeCell ref="A1:E4"/>
    <mergeCell ref="F1:V4"/>
    <mergeCell ref="W1:AA4"/>
    <mergeCell ref="A5:W6"/>
    <mergeCell ref="X5:AA6"/>
    <mergeCell ref="A8:A9"/>
    <mergeCell ref="A40:E43"/>
    <mergeCell ref="H40:L43"/>
    <mergeCell ref="P40:T43"/>
    <mergeCell ref="W40:AA43"/>
    <mergeCell ref="B8:V8"/>
  </mergeCells>
  <pageMargins left="0.39370078740157483" right="0" top="0" bottom="0" header="0.31496062992125984" footer="0.31496062992125984"/>
  <pageSetup paperSize="9" orientation="landscape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37"/>
  <sheetViews>
    <sheetView zoomScale="85" zoomScaleNormal="85" zoomScaleSheetLayoutView="55" workbookViewId="0">
      <selection activeCell="C23" sqref="C23:K31"/>
    </sheetView>
  </sheetViews>
  <sheetFormatPr defaultRowHeight="14.25"/>
  <cols>
    <col min="1" max="1" width="3.75" customWidth="1"/>
    <col min="2" max="2" width="6.75" customWidth="1"/>
    <col min="3" max="3" width="7" bestFit="1" customWidth="1"/>
    <col min="4" max="5" width="7.875" bestFit="1" customWidth="1"/>
    <col min="6" max="6" width="9.125" customWidth="1"/>
    <col min="7" max="8" width="8.625" customWidth="1"/>
    <col min="9" max="9" width="8.375" customWidth="1"/>
    <col min="10" max="10" width="8.25" customWidth="1"/>
    <col min="11" max="11" width="8.375" customWidth="1"/>
    <col min="12" max="12" width="0.125" customWidth="1"/>
    <col min="13" max="14" width="6.75" customWidth="1"/>
    <col min="15" max="15" width="7" bestFit="1" customWidth="1"/>
    <col min="16" max="17" width="7.875" bestFit="1" customWidth="1"/>
    <col min="18" max="20" width="8.375" customWidth="1"/>
    <col min="21" max="21" width="8.625" customWidth="1"/>
    <col min="22" max="22" width="8.375" customWidth="1"/>
    <col min="23" max="23" width="8.875" customWidth="1"/>
  </cols>
  <sheetData>
    <row r="1" spans="1:23" ht="16.149999999999999" customHeight="1">
      <c r="A1" s="249"/>
      <c r="B1" s="249"/>
      <c r="C1" s="249"/>
      <c r="D1" s="249"/>
      <c r="E1" s="34"/>
      <c r="F1" s="251" t="s">
        <v>214</v>
      </c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T1" s="249"/>
      <c r="U1" s="249"/>
      <c r="V1" s="249"/>
      <c r="W1" s="249"/>
    </row>
    <row r="2" spans="1:23" ht="16.149999999999999" customHeight="1">
      <c r="A2" s="249"/>
      <c r="B2" s="249"/>
      <c r="C2" s="249"/>
      <c r="D2" s="249"/>
      <c r="E2" s="34"/>
      <c r="F2" s="251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  <c r="R2" s="251"/>
      <c r="T2" s="249"/>
      <c r="U2" s="249"/>
      <c r="V2" s="249"/>
      <c r="W2" s="249"/>
    </row>
    <row r="3" spans="1:23" ht="16.149999999999999" customHeight="1">
      <c r="A3" s="249"/>
      <c r="B3" s="249"/>
      <c r="C3" s="249"/>
      <c r="D3" s="249"/>
      <c r="E3" s="34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1"/>
      <c r="R3" s="251"/>
      <c r="T3" s="249"/>
      <c r="U3" s="249"/>
      <c r="V3" s="249"/>
      <c r="W3" s="249"/>
    </row>
    <row r="4" spans="1:23" ht="16.149999999999999" customHeight="1" thickBot="1">
      <c r="A4" s="250"/>
      <c r="B4" s="250"/>
      <c r="C4" s="250"/>
      <c r="D4" s="250"/>
      <c r="E4" s="35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0"/>
      <c r="T4" s="250"/>
      <c r="U4" s="250"/>
      <c r="V4" s="250"/>
      <c r="W4" s="250"/>
    </row>
    <row r="5" spans="1:23" ht="16.149999999999999" customHeight="1">
      <c r="A5" s="221"/>
      <c r="B5" s="221"/>
      <c r="C5" s="221"/>
      <c r="D5" s="221"/>
      <c r="E5" s="34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S5" s="221"/>
      <c r="T5" s="66"/>
      <c r="U5" s="332" t="s">
        <v>1</v>
      </c>
      <c r="V5" s="332"/>
      <c r="W5" s="332"/>
    </row>
    <row r="6" spans="1:23" ht="16.149999999999999" customHeight="1">
      <c r="A6" s="221"/>
      <c r="B6" s="221"/>
      <c r="C6" s="221"/>
      <c r="D6" s="14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R6" s="221"/>
      <c r="S6" s="221"/>
    </row>
    <row r="7" spans="1:23" ht="16.149999999999999" customHeight="1">
      <c r="A7" s="221"/>
      <c r="B7" s="282" t="s">
        <v>215</v>
      </c>
      <c r="C7" s="283"/>
      <c r="D7" s="283"/>
      <c r="E7" s="283"/>
      <c r="F7" s="283"/>
      <c r="G7" s="283"/>
      <c r="H7" s="283"/>
      <c r="I7" s="283"/>
      <c r="J7" s="283"/>
      <c r="K7" s="284"/>
      <c r="L7" s="223"/>
      <c r="M7" s="221"/>
      <c r="N7" s="282" t="s">
        <v>216</v>
      </c>
      <c r="O7" s="283"/>
      <c r="P7" s="283"/>
      <c r="Q7" s="283"/>
      <c r="R7" s="283"/>
      <c r="S7" s="283"/>
      <c r="T7" s="283"/>
      <c r="U7" s="283"/>
      <c r="V7" s="283"/>
      <c r="W7" s="284"/>
    </row>
    <row r="8" spans="1:23" ht="16.149999999999999" customHeight="1">
      <c r="A8" s="280" t="s">
        <v>217</v>
      </c>
      <c r="B8" s="293" t="s">
        <v>218</v>
      </c>
      <c r="C8" s="293"/>
      <c r="D8" s="293"/>
      <c r="E8" s="293"/>
      <c r="F8" s="293"/>
      <c r="G8" s="293"/>
      <c r="H8" s="293"/>
      <c r="I8" s="293"/>
      <c r="J8" s="226"/>
      <c r="K8" s="226"/>
      <c r="L8" s="223"/>
      <c r="M8" s="280" t="s">
        <v>217</v>
      </c>
      <c r="N8" s="281" t="s">
        <v>218</v>
      </c>
      <c r="O8" s="281"/>
      <c r="P8" s="281"/>
      <c r="Q8" s="281"/>
      <c r="R8" s="281"/>
      <c r="S8" s="281"/>
      <c r="T8" s="281"/>
      <c r="U8" s="281"/>
      <c r="V8" s="281"/>
    </row>
    <row r="9" spans="1:23" ht="16.149999999999999" customHeight="1">
      <c r="A9" s="280"/>
      <c r="B9" s="89"/>
      <c r="C9" s="90">
        <v>320</v>
      </c>
      <c r="D9" s="90">
        <v>400</v>
      </c>
      <c r="E9" s="90">
        <v>480</v>
      </c>
      <c r="F9" s="90">
        <v>560</v>
      </c>
      <c r="G9" s="90">
        <v>640</v>
      </c>
      <c r="H9" s="228">
        <v>720</v>
      </c>
      <c r="I9" s="228">
        <v>800</v>
      </c>
      <c r="J9" s="228">
        <v>880</v>
      </c>
      <c r="K9" s="228">
        <v>960</v>
      </c>
      <c r="L9" s="223"/>
      <c r="M9" s="280"/>
      <c r="N9" s="89"/>
      <c r="O9" s="90">
        <v>320</v>
      </c>
      <c r="P9" s="90">
        <v>400</v>
      </c>
      <c r="Q9" s="90">
        <v>480</v>
      </c>
      <c r="R9" s="90">
        <v>560</v>
      </c>
      <c r="S9" s="90">
        <v>640</v>
      </c>
      <c r="T9" s="228">
        <v>720</v>
      </c>
      <c r="U9" s="228">
        <v>800</v>
      </c>
      <c r="V9" s="228">
        <v>880</v>
      </c>
      <c r="W9" s="228">
        <v>960</v>
      </c>
    </row>
    <row r="10" spans="1:23" ht="16.149999999999999" customHeight="1">
      <c r="A10" s="280"/>
      <c r="B10" s="228">
        <v>200</v>
      </c>
      <c r="C10" s="60">
        <v>3139.5</v>
      </c>
      <c r="D10" s="60">
        <v>3783.5</v>
      </c>
      <c r="E10" s="60">
        <v>4630.5</v>
      </c>
      <c r="F10" s="60">
        <v>5278</v>
      </c>
      <c r="G10" s="60">
        <v>5922</v>
      </c>
      <c r="H10" s="60">
        <v>6569.5</v>
      </c>
      <c r="I10" s="60">
        <v>7413</v>
      </c>
      <c r="J10" s="60">
        <v>8060.5</v>
      </c>
      <c r="K10" s="60">
        <v>8613.5</v>
      </c>
      <c r="L10" s="223"/>
      <c r="M10" s="280"/>
      <c r="N10" s="228">
        <v>200</v>
      </c>
      <c r="O10" s="60">
        <v>3797.5</v>
      </c>
      <c r="P10" s="60">
        <v>4609.5</v>
      </c>
      <c r="Q10" s="60">
        <v>5621</v>
      </c>
      <c r="R10" s="60">
        <v>6433</v>
      </c>
      <c r="S10" s="60">
        <v>7241.5</v>
      </c>
      <c r="T10" s="60">
        <v>8053.5</v>
      </c>
      <c r="U10" s="60">
        <v>9065</v>
      </c>
      <c r="V10" s="60">
        <v>9877</v>
      </c>
      <c r="W10" s="60">
        <v>10689</v>
      </c>
    </row>
    <row r="11" spans="1:23" ht="16.149999999999999" customHeight="1">
      <c r="A11" s="280"/>
      <c r="B11" s="228">
        <v>250</v>
      </c>
      <c r="C11" s="61">
        <v>3839.5</v>
      </c>
      <c r="D11" s="61">
        <v>4392.5</v>
      </c>
      <c r="E11" s="61">
        <v>5355</v>
      </c>
      <c r="F11" s="61">
        <v>6118</v>
      </c>
      <c r="G11" s="61">
        <v>6877.5</v>
      </c>
      <c r="H11" s="61">
        <v>7640.5</v>
      </c>
      <c r="I11" s="61">
        <v>8603</v>
      </c>
      <c r="J11" s="61">
        <v>9366</v>
      </c>
      <c r="K11" s="61">
        <v>10010</v>
      </c>
      <c r="L11" s="223"/>
      <c r="M11" s="280"/>
      <c r="N11" s="228">
        <v>250</v>
      </c>
      <c r="O11" s="61">
        <v>4455.5</v>
      </c>
      <c r="P11" s="61">
        <v>5425</v>
      </c>
      <c r="Q11" s="61">
        <v>6590.5</v>
      </c>
      <c r="R11" s="61">
        <v>7560</v>
      </c>
      <c r="S11" s="61">
        <v>8529.5</v>
      </c>
      <c r="T11" s="61">
        <v>9499</v>
      </c>
      <c r="U11" s="61">
        <v>10668</v>
      </c>
      <c r="V11" s="61">
        <v>11634</v>
      </c>
      <c r="W11" s="61">
        <v>12603.5</v>
      </c>
    </row>
    <row r="12" spans="1:23" ht="16.149999999999999" customHeight="1">
      <c r="A12" s="280"/>
      <c r="B12" s="228">
        <v>300</v>
      </c>
      <c r="C12" s="60">
        <v>4119.5</v>
      </c>
      <c r="D12" s="60">
        <v>4998</v>
      </c>
      <c r="E12" s="60">
        <v>6076</v>
      </c>
      <c r="F12" s="60">
        <v>6958</v>
      </c>
      <c r="G12" s="60">
        <v>7836.5</v>
      </c>
      <c r="H12" s="60">
        <v>8715</v>
      </c>
      <c r="I12" s="60">
        <v>9793</v>
      </c>
      <c r="J12" s="60">
        <v>10671.5</v>
      </c>
      <c r="K12" s="60">
        <v>11410</v>
      </c>
      <c r="L12" s="223"/>
      <c r="M12" s="280"/>
      <c r="N12" s="228">
        <v>300</v>
      </c>
      <c r="O12" s="60">
        <v>5110</v>
      </c>
      <c r="P12" s="60">
        <v>6237</v>
      </c>
      <c r="Q12" s="60">
        <v>7563.5</v>
      </c>
      <c r="R12" s="60">
        <v>8690.5</v>
      </c>
      <c r="S12" s="60">
        <v>9817.5</v>
      </c>
      <c r="T12" s="60">
        <v>10941</v>
      </c>
      <c r="U12" s="60">
        <v>12267.5</v>
      </c>
      <c r="V12" s="60">
        <v>13394.5</v>
      </c>
      <c r="W12" s="60">
        <v>14521.5</v>
      </c>
    </row>
    <row r="13" spans="1:23" ht="16.149999999999999" customHeight="1">
      <c r="A13" s="280"/>
      <c r="B13" s="228">
        <v>350</v>
      </c>
      <c r="C13" s="61">
        <v>4613</v>
      </c>
      <c r="D13" s="61">
        <v>5607</v>
      </c>
      <c r="E13" s="61">
        <v>6800.5</v>
      </c>
      <c r="F13" s="61">
        <v>7798</v>
      </c>
      <c r="G13" s="61">
        <v>8792</v>
      </c>
      <c r="H13" s="61">
        <v>9786</v>
      </c>
      <c r="I13" s="61">
        <v>10983</v>
      </c>
      <c r="J13" s="61">
        <v>11977</v>
      </c>
      <c r="K13" s="61">
        <v>12806.5</v>
      </c>
      <c r="L13" s="223"/>
      <c r="M13" s="280"/>
      <c r="N13" s="228">
        <v>350</v>
      </c>
      <c r="O13" s="61">
        <v>5768</v>
      </c>
      <c r="P13" s="61">
        <v>7052.5</v>
      </c>
      <c r="Q13" s="61">
        <v>8533</v>
      </c>
      <c r="R13" s="61">
        <v>9817.5</v>
      </c>
      <c r="S13" s="61">
        <v>11102</v>
      </c>
      <c r="T13" s="61">
        <v>12386.5</v>
      </c>
      <c r="U13" s="61">
        <v>13870.5</v>
      </c>
      <c r="V13" s="61">
        <v>15155</v>
      </c>
      <c r="W13" s="61">
        <v>16436</v>
      </c>
    </row>
    <row r="14" spans="1:23" ht="16.149999999999999" customHeight="1">
      <c r="A14" s="280"/>
      <c r="B14" s="228">
        <v>400</v>
      </c>
      <c r="C14" s="60">
        <v>5285</v>
      </c>
      <c r="D14" s="60">
        <v>6422.5</v>
      </c>
      <c r="E14" s="60">
        <v>7759.5</v>
      </c>
      <c r="F14" s="60">
        <v>8897</v>
      </c>
      <c r="G14" s="60">
        <v>10034.5</v>
      </c>
      <c r="H14" s="60">
        <v>11172</v>
      </c>
      <c r="I14" s="60">
        <v>12509</v>
      </c>
      <c r="J14" s="60">
        <v>13646.5</v>
      </c>
      <c r="K14" s="60">
        <v>14598.5</v>
      </c>
      <c r="L14" s="223"/>
      <c r="M14" s="280"/>
      <c r="N14" s="228">
        <v>400</v>
      </c>
      <c r="O14" s="60">
        <v>6604.5</v>
      </c>
      <c r="P14" s="60">
        <v>8071</v>
      </c>
      <c r="Q14" s="60">
        <v>9740.5</v>
      </c>
      <c r="R14" s="60">
        <v>11207</v>
      </c>
      <c r="S14" s="60">
        <v>12677</v>
      </c>
      <c r="T14" s="60">
        <v>14143.5</v>
      </c>
      <c r="U14" s="60">
        <v>15809.5</v>
      </c>
      <c r="V14" s="60">
        <v>17279.5</v>
      </c>
      <c r="W14" s="60">
        <v>18746</v>
      </c>
    </row>
    <row r="15" spans="1:23" ht="16.149999999999999" customHeight="1">
      <c r="A15" s="280"/>
      <c r="B15" s="228">
        <v>450</v>
      </c>
      <c r="C15" s="61">
        <v>5785.5</v>
      </c>
      <c r="D15" s="61">
        <v>7038.5</v>
      </c>
      <c r="E15" s="61">
        <v>8491</v>
      </c>
      <c r="F15" s="61">
        <v>9747.5</v>
      </c>
      <c r="G15" s="61">
        <v>11000.5</v>
      </c>
      <c r="H15" s="61">
        <v>12253.5</v>
      </c>
      <c r="I15" s="61">
        <v>13709.5</v>
      </c>
      <c r="J15" s="61">
        <v>14962.5</v>
      </c>
      <c r="K15" s="61">
        <v>16005.5</v>
      </c>
      <c r="L15" s="223"/>
      <c r="M15" s="280"/>
      <c r="N15" s="228">
        <v>450</v>
      </c>
      <c r="O15" s="61">
        <v>7269.5</v>
      </c>
      <c r="P15" s="61">
        <v>8897</v>
      </c>
      <c r="Q15" s="61">
        <v>10720.5</v>
      </c>
      <c r="R15" s="61">
        <v>12344.5</v>
      </c>
      <c r="S15" s="61">
        <v>13972</v>
      </c>
      <c r="T15" s="61">
        <v>15596</v>
      </c>
      <c r="U15" s="61">
        <v>17423</v>
      </c>
      <c r="V15" s="61">
        <v>19047</v>
      </c>
      <c r="W15" s="61">
        <v>20671</v>
      </c>
    </row>
    <row r="16" spans="1:23" ht="16.149999999999999" customHeight="1">
      <c r="A16" s="280"/>
      <c r="B16" s="228">
        <v>500</v>
      </c>
      <c r="C16" s="60">
        <v>6286</v>
      </c>
      <c r="D16" s="60">
        <v>7654.5</v>
      </c>
      <c r="E16" s="60">
        <v>9226</v>
      </c>
      <c r="F16" s="60">
        <v>10594.5</v>
      </c>
      <c r="G16" s="60">
        <v>11966.5</v>
      </c>
      <c r="H16" s="60">
        <v>13335</v>
      </c>
      <c r="I16" s="60">
        <v>14906.5</v>
      </c>
      <c r="J16" s="60">
        <v>16275</v>
      </c>
      <c r="K16" s="60">
        <v>17412.5</v>
      </c>
      <c r="L16" s="223"/>
      <c r="M16" s="280"/>
      <c r="N16" s="228">
        <v>500</v>
      </c>
      <c r="O16" s="60">
        <v>7934.5</v>
      </c>
      <c r="P16" s="60">
        <v>9719.5</v>
      </c>
      <c r="Q16" s="60">
        <v>11700.5</v>
      </c>
      <c r="R16" s="60">
        <v>13485.5</v>
      </c>
      <c r="S16" s="60">
        <v>15267</v>
      </c>
      <c r="T16" s="60">
        <v>17052</v>
      </c>
      <c r="U16" s="60">
        <v>19033</v>
      </c>
      <c r="V16" s="60">
        <v>20814.5</v>
      </c>
      <c r="W16" s="60">
        <v>22599.5</v>
      </c>
    </row>
    <row r="17" spans="1:26" ht="16.149999999999999" customHeight="1">
      <c r="A17" s="280"/>
      <c r="B17" s="228">
        <v>550</v>
      </c>
      <c r="C17" s="61">
        <v>6786.5</v>
      </c>
      <c r="D17" s="61">
        <v>8274</v>
      </c>
      <c r="E17" s="61">
        <v>9957.5</v>
      </c>
      <c r="F17" s="61">
        <v>11445</v>
      </c>
      <c r="G17" s="61">
        <v>12932.5</v>
      </c>
      <c r="H17" s="61">
        <v>14420</v>
      </c>
      <c r="I17" s="61">
        <v>16103.5</v>
      </c>
      <c r="J17" s="61">
        <v>17591</v>
      </c>
      <c r="K17" s="61">
        <v>18819.5</v>
      </c>
      <c r="L17" s="223"/>
      <c r="M17" s="280"/>
      <c r="N17" s="228">
        <v>550</v>
      </c>
      <c r="O17" s="61">
        <v>8603</v>
      </c>
      <c r="P17" s="61">
        <v>10542</v>
      </c>
      <c r="Q17" s="61">
        <v>12680.5</v>
      </c>
      <c r="R17" s="61">
        <v>14623</v>
      </c>
      <c r="S17" s="61">
        <v>16562</v>
      </c>
      <c r="T17" s="61">
        <v>18504.5</v>
      </c>
      <c r="U17" s="61">
        <v>20643</v>
      </c>
      <c r="V17" s="61">
        <v>22585.5</v>
      </c>
      <c r="W17" s="61">
        <v>24524.5</v>
      </c>
    </row>
    <row r="18" spans="1:26" ht="16.149999999999999" customHeight="1">
      <c r="A18" s="280"/>
      <c r="B18" s="228">
        <v>600</v>
      </c>
      <c r="C18" s="60">
        <v>7287</v>
      </c>
      <c r="D18" s="60">
        <v>8890</v>
      </c>
      <c r="E18" s="60">
        <v>10692.5</v>
      </c>
      <c r="F18" s="60">
        <v>12295.5</v>
      </c>
      <c r="G18" s="60">
        <v>13898.5</v>
      </c>
      <c r="H18" s="60">
        <v>15501.5</v>
      </c>
      <c r="I18" s="60">
        <v>17304</v>
      </c>
      <c r="J18" s="60">
        <v>18907</v>
      </c>
      <c r="K18" s="60">
        <v>20510</v>
      </c>
      <c r="L18" s="223"/>
      <c r="M18" s="280"/>
    </row>
    <row r="19" spans="1:26" ht="24.75" customHeight="1">
      <c r="A19" s="221"/>
      <c r="B19" s="221"/>
      <c r="C19" s="221"/>
      <c r="D19" s="14"/>
      <c r="E19" s="223"/>
      <c r="F19" s="223"/>
      <c r="G19" s="223"/>
      <c r="H19" s="223"/>
      <c r="I19" s="223"/>
      <c r="J19" s="223"/>
      <c r="K19" s="223"/>
      <c r="L19" s="223"/>
      <c r="M19" s="335" t="s">
        <v>75</v>
      </c>
      <c r="N19" s="335"/>
      <c r="O19" s="335"/>
      <c r="P19" s="335"/>
      <c r="Q19" s="335"/>
      <c r="R19" s="112"/>
      <c r="S19" s="112"/>
      <c r="T19" s="112"/>
      <c r="U19" s="112"/>
      <c r="V19" s="112"/>
    </row>
    <row r="20" spans="1:26" ht="16.149999999999999" customHeight="1">
      <c r="A20" s="221"/>
      <c r="B20" s="282" t="s">
        <v>219</v>
      </c>
      <c r="C20" s="283"/>
      <c r="D20" s="283"/>
      <c r="E20" s="283"/>
      <c r="F20" s="283"/>
      <c r="G20" s="283"/>
      <c r="H20" s="283"/>
      <c r="I20" s="283"/>
      <c r="J20" s="283"/>
      <c r="K20" s="284"/>
      <c r="L20" s="223"/>
      <c r="M20" s="65"/>
      <c r="N20" s="234" t="s">
        <v>220</v>
      </c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</row>
    <row r="21" spans="1:26" ht="16.149999999999999" customHeight="1">
      <c r="A21" s="280" t="s">
        <v>221</v>
      </c>
      <c r="B21" s="293" t="s">
        <v>222</v>
      </c>
      <c r="C21" s="293"/>
      <c r="D21" s="293"/>
      <c r="E21" s="293"/>
      <c r="F21" s="293"/>
      <c r="G21" s="293"/>
      <c r="H21" s="293"/>
      <c r="I21" s="293"/>
      <c r="J21" s="293"/>
      <c r="K21" s="226"/>
      <c r="L21" s="223"/>
      <c r="M21" s="12"/>
      <c r="N21" s="14" t="s">
        <v>223</v>
      </c>
      <c r="O21" s="14"/>
      <c r="P21" s="14"/>
      <c r="Q21" s="14"/>
      <c r="R21" s="14"/>
      <c r="S21" s="14"/>
      <c r="T21" s="14"/>
      <c r="U21" s="14"/>
      <c r="V21" s="14"/>
      <c r="W21" s="14"/>
    </row>
    <row r="22" spans="1:26" ht="16.149999999999999" customHeight="1">
      <c r="A22" s="280"/>
      <c r="B22" s="89"/>
      <c r="C22" s="90">
        <v>320</v>
      </c>
      <c r="D22" s="90">
        <v>400</v>
      </c>
      <c r="E22" s="90">
        <v>480</v>
      </c>
      <c r="F22" s="90">
        <v>560</v>
      </c>
      <c r="G22" s="90">
        <v>640</v>
      </c>
      <c r="H22" s="228">
        <v>720</v>
      </c>
      <c r="I22" s="228">
        <v>800</v>
      </c>
      <c r="J22" s="228">
        <v>880</v>
      </c>
      <c r="K22" s="228">
        <v>960</v>
      </c>
      <c r="L22" s="223"/>
      <c r="M22" s="12"/>
      <c r="N22" s="234" t="s">
        <v>224</v>
      </c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</row>
    <row r="23" spans="1:26" ht="16.149999999999999" customHeight="1">
      <c r="A23" s="280"/>
      <c r="B23" s="228">
        <v>200</v>
      </c>
      <c r="C23" s="60">
        <v>1652</v>
      </c>
      <c r="D23" s="60">
        <v>1928.5</v>
      </c>
      <c r="E23" s="60">
        <v>2401</v>
      </c>
      <c r="F23" s="60">
        <v>2677.5</v>
      </c>
      <c r="G23" s="60">
        <v>2950.5</v>
      </c>
      <c r="H23" s="60">
        <v>3227</v>
      </c>
      <c r="I23" s="60">
        <v>3699.5</v>
      </c>
      <c r="J23" s="60">
        <v>3976</v>
      </c>
      <c r="K23" s="60">
        <v>4252.5</v>
      </c>
      <c r="L23" s="223"/>
      <c r="M23" s="230"/>
      <c r="N23" s="234" t="s">
        <v>225</v>
      </c>
      <c r="O23" s="234"/>
      <c r="P23" s="234"/>
      <c r="Q23" s="234"/>
      <c r="R23" s="234"/>
      <c r="S23" s="234"/>
      <c r="T23" s="234"/>
      <c r="U23" s="234"/>
      <c r="V23" s="234"/>
      <c r="W23" s="234"/>
    </row>
    <row r="24" spans="1:26" ht="16.149999999999999" customHeight="1">
      <c r="A24" s="280"/>
      <c r="B24" s="228">
        <v>250</v>
      </c>
      <c r="C24" s="61">
        <v>1771</v>
      </c>
      <c r="D24" s="61">
        <v>2072</v>
      </c>
      <c r="E24" s="61">
        <v>2569</v>
      </c>
      <c r="F24" s="61">
        <v>2866.5</v>
      </c>
      <c r="G24" s="61">
        <v>3164</v>
      </c>
      <c r="H24" s="61">
        <v>3465</v>
      </c>
      <c r="I24" s="61">
        <v>3962</v>
      </c>
      <c r="J24" s="61">
        <v>4259.5</v>
      </c>
      <c r="K24" s="61">
        <v>4557</v>
      </c>
      <c r="L24" s="223"/>
      <c r="M24" s="12"/>
      <c r="N24" s="234" t="s">
        <v>226</v>
      </c>
      <c r="O24" s="234"/>
      <c r="P24" s="234"/>
      <c r="Q24" s="234"/>
      <c r="R24" s="234"/>
      <c r="S24" s="234"/>
      <c r="T24" s="234"/>
      <c r="U24" s="234"/>
      <c r="V24" s="234"/>
    </row>
    <row r="25" spans="1:26" ht="16.149999999999999" customHeight="1">
      <c r="A25" s="280"/>
      <c r="B25" s="228">
        <v>300</v>
      </c>
      <c r="C25" s="60">
        <v>1893.5</v>
      </c>
      <c r="D25" s="60">
        <v>2215.5</v>
      </c>
      <c r="E25" s="60">
        <v>2737</v>
      </c>
      <c r="F25" s="60">
        <v>3055.5</v>
      </c>
      <c r="G25" s="60">
        <v>3377.5</v>
      </c>
      <c r="H25" s="60">
        <v>3699.5</v>
      </c>
      <c r="I25" s="60">
        <v>4221</v>
      </c>
      <c r="J25" s="60">
        <v>4543</v>
      </c>
      <c r="K25" s="60">
        <v>4865</v>
      </c>
      <c r="L25" s="223"/>
      <c r="M25" s="12"/>
      <c r="N25" s="234" t="s">
        <v>227</v>
      </c>
      <c r="O25" s="234"/>
      <c r="P25" s="234"/>
      <c r="Q25" s="234"/>
      <c r="R25" s="234"/>
      <c r="S25" s="234"/>
      <c r="T25" s="234"/>
      <c r="U25" s="234"/>
      <c r="V25" s="234"/>
    </row>
    <row r="26" spans="1:26" ht="16.149999999999999" customHeight="1">
      <c r="A26" s="280"/>
      <c r="B26" s="228">
        <v>350</v>
      </c>
      <c r="C26" s="61">
        <v>2012.5</v>
      </c>
      <c r="D26" s="61">
        <v>2359</v>
      </c>
      <c r="E26" s="61">
        <v>2901.5</v>
      </c>
      <c r="F26" s="61">
        <v>3248</v>
      </c>
      <c r="G26" s="61">
        <v>3591</v>
      </c>
      <c r="H26" s="61">
        <v>3937.5</v>
      </c>
      <c r="I26" s="61">
        <v>4483.5</v>
      </c>
      <c r="J26" s="61">
        <v>4826.5</v>
      </c>
      <c r="K26" s="61">
        <v>5173</v>
      </c>
      <c r="L26" s="223"/>
      <c r="M26" s="12"/>
      <c r="N26" s="234" t="s">
        <v>228</v>
      </c>
      <c r="O26" s="234"/>
      <c r="P26" s="234"/>
      <c r="Q26" s="234"/>
      <c r="R26" s="234"/>
      <c r="S26" s="234"/>
      <c r="T26" s="234"/>
      <c r="U26" s="234"/>
      <c r="V26" s="234"/>
    </row>
    <row r="27" spans="1:26" ht="16.149999999999999" customHeight="1">
      <c r="A27" s="280"/>
      <c r="B27" s="228">
        <v>400</v>
      </c>
      <c r="C27" s="60">
        <v>2313.5</v>
      </c>
      <c r="D27" s="60">
        <v>2709</v>
      </c>
      <c r="E27" s="60">
        <v>3304</v>
      </c>
      <c r="F27" s="60">
        <v>36977.5</v>
      </c>
      <c r="G27" s="60">
        <v>4091.5</v>
      </c>
      <c r="H27" s="60">
        <v>4487</v>
      </c>
      <c r="I27" s="60">
        <v>5082</v>
      </c>
      <c r="J27" s="60">
        <v>5477.5</v>
      </c>
      <c r="K27" s="60">
        <v>5873</v>
      </c>
      <c r="L27" s="223"/>
      <c r="M27" s="230"/>
      <c r="N27" s="234" t="s">
        <v>229</v>
      </c>
      <c r="O27" s="234"/>
      <c r="P27" s="234"/>
      <c r="Q27" s="234"/>
      <c r="R27" s="234"/>
      <c r="S27" s="234"/>
      <c r="T27" s="234"/>
      <c r="U27" s="234"/>
      <c r="V27" s="234"/>
    </row>
    <row r="28" spans="1:26" ht="16.149999999999999" customHeight="1">
      <c r="A28" s="280"/>
      <c r="B28" s="228">
        <v>450</v>
      </c>
      <c r="C28" s="61">
        <v>2443</v>
      </c>
      <c r="D28" s="61">
        <v>2859.5</v>
      </c>
      <c r="E28" s="61">
        <v>3479</v>
      </c>
      <c r="F28" s="61">
        <v>4004</v>
      </c>
      <c r="G28" s="61">
        <v>4315.5</v>
      </c>
      <c r="H28" s="61">
        <v>4735.5</v>
      </c>
      <c r="I28" s="61">
        <v>5351.5</v>
      </c>
      <c r="J28" s="61">
        <v>5771.5</v>
      </c>
      <c r="K28" s="61">
        <v>6188</v>
      </c>
      <c r="L28" s="223"/>
      <c r="M28" s="12"/>
      <c r="N28" s="14" t="s">
        <v>230</v>
      </c>
      <c r="O28" s="14"/>
      <c r="P28" s="14"/>
      <c r="Q28" s="14"/>
      <c r="R28" s="14"/>
      <c r="S28" s="14"/>
      <c r="T28" s="14"/>
      <c r="U28" s="14"/>
      <c r="V28" s="14"/>
    </row>
    <row r="29" spans="1:26" ht="16.149999999999999" customHeight="1">
      <c r="A29" s="280"/>
      <c r="B29" s="228">
        <v>500</v>
      </c>
      <c r="C29" s="60">
        <v>2572.5</v>
      </c>
      <c r="D29" s="60">
        <v>3013.5</v>
      </c>
      <c r="E29" s="60">
        <v>3654</v>
      </c>
      <c r="F29" s="60">
        <v>4098.5</v>
      </c>
      <c r="G29" s="60">
        <v>4539.5</v>
      </c>
      <c r="H29" s="60">
        <v>4980.5</v>
      </c>
      <c r="I29" s="60">
        <v>5621</v>
      </c>
      <c r="J29" s="60">
        <v>6065.5</v>
      </c>
      <c r="K29" s="60">
        <v>6506.5</v>
      </c>
      <c r="L29" s="223"/>
      <c r="M29" s="12"/>
      <c r="N29" s="234" t="s">
        <v>231</v>
      </c>
      <c r="O29" s="234"/>
      <c r="P29" s="234"/>
      <c r="Q29" s="234"/>
      <c r="R29" s="234"/>
      <c r="S29" s="234"/>
      <c r="T29" s="234"/>
      <c r="U29" s="234"/>
      <c r="V29" s="234"/>
    </row>
    <row r="30" spans="1:26" ht="16.149999999999999" customHeight="1">
      <c r="A30" s="280"/>
      <c r="B30" s="228">
        <v>550</v>
      </c>
      <c r="C30" s="61">
        <v>2702</v>
      </c>
      <c r="D30" s="61">
        <v>3167.5</v>
      </c>
      <c r="E30" s="61">
        <v>3832.5</v>
      </c>
      <c r="F30" s="61">
        <v>4298</v>
      </c>
      <c r="G30" s="61">
        <v>4763.5</v>
      </c>
      <c r="H30" s="61">
        <v>5229</v>
      </c>
      <c r="I30" s="61">
        <v>5890.5</v>
      </c>
      <c r="J30" s="61">
        <v>6356</v>
      </c>
      <c r="K30" s="61">
        <v>6821.5</v>
      </c>
      <c r="L30" s="223"/>
      <c r="M30" s="41"/>
      <c r="N30" s="234" t="s">
        <v>232</v>
      </c>
      <c r="O30" s="234"/>
      <c r="P30" s="234"/>
      <c r="Q30" s="234"/>
      <c r="R30" s="234"/>
      <c r="S30" s="234"/>
      <c r="T30" s="234"/>
      <c r="U30" s="234"/>
      <c r="V30" s="234"/>
    </row>
    <row r="31" spans="1:26" ht="16.149999999999999" customHeight="1">
      <c r="A31" s="280"/>
      <c r="B31" s="228">
        <v>600</v>
      </c>
      <c r="C31" s="60">
        <v>2831.5</v>
      </c>
      <c r="D31" s="60">
        <v>3318</v>
      </c>
      <c r="E31" s="60">
        <v>4007.5</v>
      </c>
      <c r="F31" s="60">
        <v>4497.5</v>
      </c>
      <c r="G31" s="60">
        <v>4984</v>
      </c>
      <c r="H31" s="60">
        <v>5474</v>
      </c>
      <c r="I31" s="60">
        <v>6163.5</v>
      </c>
      <c r="J31" s="60">
        <v>6650</v>
      </c>
      <c r="K31" s="60">
        <v>7140</v>
      </c>
      <c r="L31" s="223"/>
      <c r="N31" s="234" t="s">
        <v>233</v>
      </c>
      <c r="O31" s="234"/>
      <c r="P31" s="234"/>
      <c r="Q31" s="234"/>
      <c r="R31" s="234"/>
      <c r="S31" s="234"/>
      <c r="T31" s="234"/>
      <c r="U31" s="234"/>
    </row>
    <row r="32" spans="1:26" ht="16.149999999999999" customHeight="1">
      <c r="N32" s="334" t="s">
        <v>234</v>
      </c>
      <c r="O32" s="334"/>
      <c r="P32" s="334"/>
      <c r="Q32" s="334"/>
      <c r="R32" s="334"/>
      <c r="S32" s="334"/>
      <c r="T32" s="334"/>
      <c r="U32" s="334"/>
      <c r="V32" s="88"/>
      <c r="W32" s="88"/>
      <c r="X32" s="88"/>
      <c r="Y32" s="88"/>
      <c r="Z32" s="88"/>
    </row>
    <row r="33" spans="1:23" s="88" customFormat="1" ht="15.75" customHeight="1"/>
    <row r="34" spans="1:23" ht="16.149999999999999" customHeight="1">
      <c r="A34" s="333" t="s">
        <v>33</v>
      </c>
      <c r="B34" s="333"/>
      <c r="C34" s="333"/>
      <c r="D34" s="333"/>
      <c r="E34" s="333"/>
      <c r="F34" s="246" t="s">
        <v>28</v>
      </c>
      <c r="G34" s="246"/>
      <c r="H34" s="246"/>
      <c r="I34" s="246"/>
      <c r="J34" s="246"/>
      <c r="K34" s="219"/>
      <c r="L34" s="31"/>
      <c r="M34" s="337" t="s">
        <v>29</v>
      </c>
      <c r="N34" s="337"/>
      <c r="O34" s="337"/>
      <c r="P34" s="337"/>
      <c r="Q34" s="337"/>
      <c r="R34" s="31"/>
      <c r="S34" s="336" t="s">
        <v>30</v>
      </c>
      <c r="T34" s="336"/>
      <c r="U34" s="336"/>
      <c r="V34" s="336"/>
      <c r="W34" s="336"/>
    </row>
    <row r="35" spans="1:23" ht="16.149999999999999" customHeight="1">
      <c r="A35" s="246"/>
      <c r="B35" s="246"/>
      <c r="C35" s="246"/>
      <c r="D35" s="246"/>
      <c r="E35" s="246"/>
      <c r="F35" s="246"/>
      <c r="G35" s="246"/>
      <c r="H35" s="246"/>
      <c r="I35" s="246"/>
      <c r="J35" s="246"/>
      <c r="K35" s="219"/>
      <c r="L35" s="31"/>
      <c r="M35" s="337"/>
      <c r="N35" s="337"/>
      <c r="O35" s="337"/>
      <c r="P35" s="337"/>
      <c r="Q35" s="337"/>
      <c r="R35" s="31"/>
      <c r="S35" s="248"/>
      <c r="T35" s="248"/>
      <c r="U35" s="248"/>
      <c r="V35" s="248"/>
      <c r="W35" s="248"/>
    </row>
    <row r="36" spans="1:23" ht="16.149999999999999" customHeight="1">
      <c r="A36" s="246"/>
      <c r="B36" s="246"/>
      <c r="C36" s="246"/>
      <c r="D36" s="246"/>
      <c r="E36" s="246"/>
      <c r="F36" s="246"/>
      <c r="G36" s="246"/>
      <c r="H36" s="246"/>
      <c r="I36" s="246"/>
      <c r="J36" s="246"/>
      <c r="K36" s="219"/>
      <c r="L36" s="31"/>
      <c r="M36" s="337"/>
      <c r="N36" s="337"/>
      <c r="O36" s="337"/>
      <c r="P36" s="337"/>
      <c r="Q36" s="337"/>
      <c r="R36" s="31"/>
      <c r="S36" s="248"/>
      <c r="T36" s="248"/>
      <c r="U36" s="248"/>
      <c r="V36" s="248"/>
      <c r="W36" s="248"/>
    </row>
    <row r="37" spans="1:23" ht="16.149999999999999" customHeight="1">
      <c r="A37" s="246"/>
      <c r="B37" s="246"/>
      <c r="C37" s="246"/>
      <c r="D37" s="246"/>
      <c r="E37" s="246"/>
      <c r="F37" s="246"/>
      <c r="G37" s="246"/>
      <c r="H37" s="246"/>
      <c r="I37" s="246"/>
      <c r="J37" s="246"/>
      <c r="K37" s="219"/>
      <c r="L37" s="31"/>
      <c r="M37" s="337"/>
      <c r="N37" s="337"/>
      <c r="O37" s="337"/>
      <c r="P37" s="337"/>
      <c r="Q37" s="337"/>
      <c r="R37" s="31"/>
      <c r="S37" s="248"/>
      <c r="T37" s="248"/>
      <c r="U37" s="248"/>
      <c r="V37" s="248"/>
      <c r="W37" s="248"/>
    </row>
  </sheetData>
  <mergeCells count="19">
    <mergeCell ref="N32:U32"/>
    <mergeCell ref="M19:Q19"/>
    <mergeCell ref="S34:W37"/>
    <mergeCell ref="M34:Q37"/>
    <mergeCell ref="F34:J37"/>
    <mergeCell ref="A34:E37"/>
    <mergeCell ref="B20:K20"/>
    <mergeCell ref="A21:A31"/>
    <mergeCell ref="B21:J21"/>
    <mergeCell ref="A1:D4"/>
    <mergeCell ref="A8:A18"/>
    <mergeCell ref="B8:I8"/>
    <mergeCell ref="M8:M18"/>
    <mergeCell ref="U5:W5"/>
    <mergeCell ref="T1:W4"/>
    <mergeCell ref="F1:R4"/>
    <mergeCell ref="N7:W7"/>
    <mergeCell ref="B7:K7"/>
    <mergeCell ref="N8:V8"/>
  </mergeCells>
  <pageMargins left="0.31496062992125984" right="0" top="0.39370078740157483" bottom="0" header="0" footer="0"/>
  <pageSetup paperSize="9" scale="84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V41"/>
  <sheetViews>
    <sheetView zoomScale="63" zoomScaleNormal="70" workbookViewId="0">
      <selection activeCell="L29" sqref="L29"/>
    </sheetView>
  </sheetViews>
  <sheetFormatPr defaultRowHeight="14.25"/>
  <cols>
    <col min="1" max="1" width="8.75" customWidth="1"/>
    <col min="2" max="2" width="9.625" customWidth="1"/>
    <col min="3" max="7" width="30" customWidth="1"/>
    <col min="8" max="8" width="8.75" customWidth="1"/>
  </cols>
  <sheetData>
    <row r="2" spans="1:22" ht="15" customHeight="1">
      <c r="B2" s="249"/>
      <c r="C2" s="251" t="s">
        <v>235</v>
      </c>
      <c r="D2" s="251"/>
      <c r="E2" s="251"/>
      <c r="F2" s="251"/>
      <c r="G2" s="251"/>
    </row>
    <row r="3" spans="1:22" ht="15" customHeight="1">
      <c r="B3" s="249"/>
      <c r="C3" s="251"/>
      <c r="D3" s="251"/>
      <c r="E3" s="251"/>
      <c r="F3" s="251"/>
      <c r="G3" s="251"/>
    </row>
    <row r="4" spans="1:22" ht="15" customHeight="1">
      <c r="B4" s="249"/>
      <c r="C4" s="251"/>
      <c r="D4" s="251"/>
      <c r="E4" s="251"/>
      <c r="F4" s="251"/>
      <c r="G4" s="251"/>
    </row>
    <row r="5" spans="1:22" ht="15" customHeight="1" thickBot="1">
      <c r="A5" s="20"/>
      <c r="B5" s="250"/>
      <c r="C5" s="252"/>
      <c r="D5" s="252"/>
      <c r="E5" s="252"/>
      <c r="F5" s="252"/>
      <c r="G5" s="252"/>
    </row>
    <row r="6" spans="1:22" ht="15" customHeight="1">
      <c r="B6" s="221"/>
      <c r="C6" s="223"/>
      <c r="D6" s="223"/>
      <c r="E6" s="223"/>
      <c r="F6" s="223"/>
      <c r="G6" s="114" t="s">
        <v>1</v>
      </c>
    </row>
    <row r="7" spans="1:22" ht="15" customHeight="1">
      <c r="B7" s="221"/>
      <c r="C7" s="223"/>
      <c r="D7" s="223"/>
      <c r="E7" s="223"/>
      <c r="F7" s="223"/>
      <c r="G7" s="87"/>
    </row>
    <row r="8" spans="1:22" ht="15" customHeight="1" thickBot="1">
      <c r="B8" s="221"/>
      <c r="C8" s="223"/>
      <c r="D8" s="223"/>
      <c r="E8" s="223"/>
      <c r="F8" s="223"/>
      <c r="G8" s="68"/>
      <c r="J8" s="15"/>
    </row>
    <row r="9" spans="1:22" ht="20.100000000000001" customHeight="1">
      <c r="B9" s="266"/>
      <c r="C9" s="266"/>
      <c r="D9" s="266"/>
      <c r="E9" s="266"/>
      <c r="F9" s="266"/>
      <c r="G9" s="266"/>
      <c r="J9" s="15"/>
      <c r="K9" s="16"/>
      <c r="L9" s="16"/>
      <c r="M9" s="15"/>
      <c r="N9" s="10"/>
      <c r="O9" s="10"/>
      <c r="P9" s="10"/>
      <c r="Q9" s="10"/>
      <c r="R9" s="15"/>
      <c r="S9" s="15"/>
      <c r="T9" s="15"/>
      <c r="U9" s="15"/>
      <c r="V9" s="10"/>
    </row>
    <row r="10" spans="1:22" ht="21.95" customHeight="1">
      <c r="A10" s="15"/>
      <c r="B10" s="255" t="s">
        <v>101</v>
      </c>
      <c r="C10" s="259" t="s">
        <v>3</v>
      </c>
      <c r="D10" s="260"/>
      <c r="E10" s="260"/>
      <c r="F10" s="260"/>
      <c r="G10" s="261"/>
      <c r="J10" s="15"/>
      <c r="K10" s="15"/>
      <c r="L10" s="15"/>
      <c r="M10" s="15"/>
      <c r="N10" s="10"/>
      <c r="O10" s="10"/>
      <c r="P10" s="10"/>
      <c r="Q10" s="10"/>
      <c r="R10" s="15"/>
      <c r="S10" s="15"/>
      <c r="T10" s="15"/>
      <c r="U10" s="15"/>
      <c r="V10" s="10"/>
    </row>
    <row r="11" spans="1:22" ht="21.95" customHeight="1">
      <c r="A11" s="15"/>
      <c r="B11" s="255"/>
      <c r="C11" s="224">
        <v>300</v>
      </c>
      <c r="D11" s="224">
        <v>350</v>
      </c>
      <c r="E11" s="224">
        <v>400</v>
      </c>
      <c r="F11" s="224">
        <v>450</v>
      </c>
      <c r="G11" s="224">
        <v>500</v>
      </c>
      <c r="J11" s="15"/>
      <c r="K11" s="17"/>
      <c r="L11" s="17"/>
      <c r="M11" s="15"/>
      <c r="N11" s="15"/>
      <c r="O11" s="10"/>
      <c r="P11" s="10"/>
      <c r="Q11" s="10"/>
      <c r="R11" s="15"/>
      <c r="S11" s="15"/>
      <c r="T11" s="10"/>
      <c r="U11" s="10"/>
    </row>
    <row r="12" spans="1:22" ht="21.95" customHeight="1">
      <c r="A12" s="15"/>
      <c r="B12" s="228">
        <v>300</v>
      </c>
      <c r="C12" s="60">
        <v>11303.514908256879</v>
      </c>
      <c r="D12" s="60">
        <v>12191.077981651377</v>
      </c>
      <c r="E12" s="60">
        <v>14339.544151376145</v>
      </c>
      <c r="F12" s="60">
        <v>14778.629587155963</v>
      </c>
      <c r="G12" s="60">
        <v>15105.008600917432</v>
      </c>
      <c r="J12" s="15"/>
      <c r="K12" s="15"/>
      <c r="L12" s="17"/>
      <c r="M12" s="15"/>
      <c r="N12" s="15"/>
      <c r="O12" s="10"/>
      <c r="P12" s="10"/>
      <c r="Q12" s="10"/>
      <c r="R12" s="15"/>
      <c r="S12" s="15"/>
      <c r="T12" s="10"/>
      <c r="U12" s="10"/>
    </row>
    <row r="13" spans="1:22" ht="21.95" customHeight="1">
      <c r="A13" s="15"/>
      <c r="B13" s="228">
        <v>350</v>
      </c>
      <c r="C13" s="61">
        <v>12470.495986238531</v>
      </c>
      <c r="D13" s="61">
        <v>13456.677178899081</v>
      </c>
      <c r="E13" s="61">
        <v>15410.25516055046</v>
      </c>
      <c r="F13" s="61">
        <v>15807.075688073392</v>
      </c>
      <c r="G13" s="61">
        <v>16732.207568807338</v>
      </c>
      <c r="J13" s="15"/>
      <c r="L13" s="17"/>
      <c r="M13" s="15"/>
      <c r="N13" s="10"/>
      <c r="O13" s="10"/>
      <c r="P13" s="10"/>
      <c r="Q13" s="10"/>
      <c r="R13" s="41"/>
      <c r="S13" s="15"/>
      <c r="T13" s="10"/>
      <c r="U13" s="10"/>
    </row>
    <row r="14" spans="1:22" ht="21.95" customHeight="1">
      <c r="A14" s="15"/>
      <c r="B14" s="228">
        <v>400</v>
      </c>
      <c r="C14" s="60">
        <v>13630.432912844035</v>
      </c>
      <c r="D14" s="60">
        <v>14283.190940366971</v>
      </c>
      <c r="E14" s="60">
        <v>16523.231077981647</v>
      </c>
      <c r="F14" s="60">
        <v>17335.65653669725</v>
      </c>
      <c r="G14" s="60">
        <v>18378.190940366974</v>
      </c>
      <c r="J14" s="15"/>
      <c r="K14" s="15"/>
      <c r="L14" s="15"/>
      <c r="M14" s="15"/>
      <c r="N14" s="10"/>
      <c r="O14" s="10"/>
      <c r="P14" s="10"/>
      <c r="Q14" s="10"/>
      <c r="R14" s="15"/>
      <c r="S14" s="15"/>
      <c r="T14" s="10"/>
      <c r="U14" s="10"/>
    </row>
    <row r="15" spans="1:22" ht="21.95" customHeight="1">
      <c r="A15" s="15"/>
      <c r="B15" s="228">
        <v>450</v>
      </c>
      <c r="C15" s="61">
        <v>14304.323394495414</v>
      </c>
      <c r="D15" s="61">
        <v>14438.162270642202</v>
      </c>
      <c r="E15" s="61">
        <v>17046.846330275228</v>
      </c>
      <c r="F15" s="61">
        <v>18133.993692660551</v>
      </c>
      <c r="G15" s="61">
        <v>19852.766628440364</v>
      </c>
      <c r="J15" s="15"/>
      <c r="K15" s="15"/>
      <c r="L15" s="15"/>
      <c r="M15" s="15"/>
      <c r="N15" s="10"/>
      <c r="O15" s="10"/>
      <c r="P15" s="10"/>
      <c r="Q15" s="10"/>
      <c r="R15" s="10"/>
      <c r="S15" s="10"/>
      <c r="T15" s="10"/>
      <c r="U15" s="10"/>
    </row>
    <row r="16" spans="1:22" ht="21.95" customHeight="1">
      <c r="A16" s="15"/>
      <c r="B16" s="228">
        <v>500</v>
      </c>
      <c r="C16" s="60">
        <v>14445.206422018349</v>
      </c>
      <c r="D16" s="60">
        <v>16253.205275229358</v>
      </c>
      <c r="E16" s="60">
        <v>18465.068807339452</v>
      </c>
      <c r="F16" s="60">
        <v>20829.555619266055</v>
      </c>
      <c r="G16" s="60">
        <v>23395.974770642199</v>
      </c>
      <c r="J16" s="15"/>
      <c r="K16" s="15"/>
      <c r="L16" s="15"/>
      <c r="M16" s="15"/>
      <c r="N16" s="10"/>
      <c r="O16" s="10"/>
      <c r="P16" s="10"/>
      <c r="Q16" s="10"/>
      <c r="R16" s="10"/>
      <c r="S16" s="10"/>
      <c r="T16" s="10"/>
      <c r="U16" s="10"/>
    </row>
    <row r="17" spans="1:22" ht="21.95" customHeight="1">
      <c r="A17" s="15"/>
      <c r="B17" s="228">
        <v>550</v>
      </c>
      <c r="C17" s="61">
        <v>15865.776949541281</v>
      </c>
      <c r="D17" s="61">
        <v>17828.747133027522</v>
      </c>
      <c r="E17" s="61">
        <v>21083.145068807342</v>
      </c>
      <c r="F17" s="61">
        <v>22947.497133027522</v>
      </c>
      <c r="G17" s="61">
        <v>25201.625573394496</v>
      </c>
      <c r="J17" s="15"/>
      <c r="K17" s="15"/>
      <c r="L17" s="15"/>
      <c r="M17" s="15"/>
      <c r="N17" s="10"/>
      <c r="O17" s="10"/>
      <c r="P17" s="10"/>
      <c r="Q17" s="10"/>
      <c r="R17" s="10"/>
      <c r="S17" s="10"/>
      <c r="T17" s="10"/>
      <c r="U17" s="10"/>
    </row>
    <row r="18" spans="1:22" ht="21.95" customHeight="1">
      <c r="A18" s="15"/>
      <c r="B18" s="228">
        <v>600</v>
      </c>
      <c r="C18" s="60">
        <v>17168.944954128438</v>
      </c>
      <c r="D18" s="60">
        <v>19087.302178899085</v>
      </c>
      <c r="E18" s="60">
        <v>23102.46846330275</v>
      </c>
      <c r="F18" s="60">
        <v>25518.612385321103</v>
      </c>
      <c r="G18" s="60">
        <v>26986.143922018353</v>
      </c>
      <c r="J18" s="67"/>
      <c r="K18" s="15"/>
      <c r="L18" s="15"/>
      <c r="M18" s="15"/>
      <c r="N18" s="10"/>
      <c r="O18" s="10"/>
      <c r="P18" s="10"/>
      <c r="Q18" s="10"/>
      <c r="R18" s="10"/>
      <c r="S18" s="10"/>
      <c r="T18" s="10"/>
      <c r="U18" s="10"/>
    </row>
    <row r="19" spans="1:22" ht="21.95" customHeight="1">
      <c r="A19" s="15"/>
      <c r="B19" s="228">
        <v>650</v>
      </c>
      <c r="C19" s="61">
        <v>18744.486811926607</v>
      </c>
      <c r="D19" s="61">
        <v>20338.813073394493</v>
      </c>
      <c r="E19" s="61">
        <v>24598.176605504585</v>
      </c>
      <c r="F19" s="61">
        <v>27887.795298165132</v>
      </c>
      <c r="G19" s="61">
        <v>30970.785550458713</v>
      </c>
      <c r="J19" s="15"/>
      <c r="K19" s="15"/>
      <c r="L19" s="15"/>
      <c r="M19" s="15"/>
      <c r="N19" s="10"/>
      <c r="O19" s="10"/>
      <c r="P19" s="10"/>
      <c r="Q19" s="10"/>
      <c r="R19" s="10"/>
      <c r="S19" s="10"/>
      <c r="T19" s="10"/>
      <c r="U19" s="10"/>
    </row>
    <row r="20" spans="1:22" ht="21.95" customHeight="1">
      <c r="A20" s="15"/>
      <c r="B20" s="228">
        <v>700</v>
      </c>
      <c r="C20" s="60">
        <v>20230.802752293577</v>
      </c>
      <c r="D20" s="60">
        <v>22442.666284403669</v>
      </c>
      <c r="E20" s="60">
        <v>26659.764908256882</v>
      </c>
      <c r="F20" s="60">
        <v>28517.072821100915</v>
      </c>
      <c r="G20" s="60">
        <v>0</v>
      </c>
      <c r="J20" s="15"/>
      <c r="K20" s="15"/>
      <c r="V20" s="221"/>
    </row>
    <row r="21" spans="1:22" ht="21.95" customHeight="1">
      <c r="A21" s="15"/>
      <c r="B21" s="228">
        <v>750</v>
      </c>
      <c r="C21" s="61">
        <v>21357.866972477063</v>
      </c>
      <c r="D21" s="61">
        <v>23720.005733944949</v>
      </c>
      <c r="E21" s="61">
        <v>28155.47305045871</v>
      </c>
      <c r="F21" s="61">
        <v>30498.827408256875</v>
      </c>
      <c r="G21" s="61">
        <v>0</v>
      </c>
    </row>
    <row r="22" spans="1:22" ht="21.95" customHeight="1">
      <c r="A22" s="15"/>
      <c r="B22" s="228">
        <v>800</v>
      </c>
      <c r="C22" s="60">
        <v>23024.982798165136</v>
      </c>
      <c r="D22" s="60">
        <v>24966.820527522937</v>
      </c>
      <c r="E22" s="60">
        <v>29653.529243119268</v>
      </c>
      <c r="F22" s="60">
        <v>0</v>
      </c>
      <c r="G22" s="60">
        <v>0</v>
      </c>
    </row>
    <row r="23" spans="1:22" ht="21.95" customHeight="1">
      <c r="A23" s="15"/>
      <c r="B23" s="228">
        <v>850</v>
      </c>
      <c r="C23" s="61">
        <v>24184.91972477064</v>
      </c>
      <c r="D23" s="61">
        <v>26373.302752293577</v>
      </c>
      <c r="E23" s="61">
        <v>31156.281536697246</v>
      </c>
      <c r="F23" s="61">
        <v>0</v>
      </c>
      <c r="G23" s="61">
        <v>0</v>
      </c>
    </row>
    <row r="24" spans="1:22" ht="21.95" customHeight="1">
      <c r="A24" s="15"/>
      <c r="B24" s="228">
        <v>900</v>
      </c>
      <c r="C24" s="60">
        <v>25154.664564220184</v>
      </c>
      <c r="D24" s="60">
        <v>27819.701834862386</v>
      </c>
      <c r="E24" s="60">
        <v>0</v>
      </c>
      <c r="F24" s="60">
        <v>0</v>
      </c>
      <c r="G24" s="60">
        <v>0</v>
      </c>
    </row>
    <row r="25" spans="1:22" ht="17.100000000000001" customHeight="1">
      <c r="C25" s="15"/>
    </row>
    <row r="26" spans="1:22" ht="17.100000000000001" customHeight="1">
      <c r="C26" s="15"/>
    </row>
    <row r="27" spans="1:22" ht="17.100000000000001" customHeight="1">
      <c r="C27" s="15" t="s">
        <v>236</v>
      </c>
    </row>
    <row r="28" spans="1:22" ht="17.100000000000001" customHeight="1">
      <c r="C28" s="15" t="s">
        <v>237</v>
      </c>
    </row>
    <row r="29" spans="1:22" ht="17.100000000000001" customHeight="1">
      <c r="C29" s="15" t="s">
        <v>238</v>
      </c>
    </row>
    <row r="30" spans="1:22" ht="17.100000000000001" customHeight="1">
      <c r="C30" s="15" t="s">
        <v>239</v>
      </c>
    </row>
    <row r="31" spans="1:22" ht="17.100000000000001" customHeight="1">
      <c r="B31" s="67"/>
      <c r="C31" s="15" t="s">
        <v>240</v>
      </c>
      <c r="D31" s="10"/>
      <c r="E31" s="10"/>
      <c r="F31" s="15"/>
    </row>
    <row r="32" spans="1:22" ht="17.100000000000001" customHeight="1">
      <c r="B32" s="67"/>
      <c r="C32" s="15" t="s">
        <v>241</v>
      </c>
      <c r="D32" s="10"/>
      <c r="E32" s="10"/>
      <c r="F32" s="15"/>
    </row>
    <row r="33" spans="2:7" ht="17.100000000000001" customHeight="1">
      <c r="B33" s="67"/>
      <c r="C33" s="15" t="s">
        <v>242</v>
      </c>
      <c r="D33" s="10"/>
      <c r="E33" s="10"/>
      <c r="F33" s="15"/>
    </row>
    <row r="34" spans="2:7" ht="17.100000000000001" customHeight="1">
      <c r="B34" s="67"/>
      <c r="C34" s="15" t="s">
        <v>243</v>
      </c>
      <c r="D34" s="10"/>
      <c r="E34" s="10"/>
      <c r="F34" s="15"/>
    </row>
    <row r="35" spans="2:7" ht="17.100000000000001" customHeight="1">
      <c r="B35" s="67"/>
      <c r="C35" s="15" t="s">
        <v>244</v>
      </c>
      <c r="D35" s="10"/>
      <c r="E35" s="10"/>
      <c r="F35" s="41"/>
    </row>
    <row r="36" spans="2:7" ht="17.100000000000001" customHeight="1">
      <c r="B36" s="67"/>
      <c r="C36" s="15" t="s">
        <v>245</v>
      </c>
      <c r="D36" s="10"/>
      <c r="E36" s="10"/>
      <c r="F36" s="15"/>
    </row>
    <row r="37" spans="2:7" ht="17.100000000000001" customHeight="1">
      <c r="B37" s="67"/>
      <c r="C37" s="15" t="s">
        <v>246</v>
      </c>
      <c r="D37" s="10"/>
      <c r="E37" s="10"/>
      <c r="F37" s="10"/>
    </row>
    <row r="38" spans="2:7" ht="17.100000000000001" customHeight="1">
      <c r="B38" s="15"/>
      <c r="C38" s="338" t="s">
        <v>38</v>
      </c>
      <c r="D38" s="10"/>
      <c r="E38" s="338" t="s">
        <v>247</v>
      </c>
      <c r="F38" s="10"/>
      <c r="G38" s="338" t="s">
        <v>248</v>
      </c>
    </row>
    <row r="39" spans="2:7" ht="17.100000000000001" customHeight="1">
      <c r="B39" s="15"/>
      <c r="C39" s="339"/>
      <c r="D39" s="10"/>
      <c r="E39" s="339"/>
      <c r="F39" s="10"/>
      <c r="G39" s="339"/>
    </row>
    <row r="40" spans="2:7" ht="17.100000000000001" customHeight="1">
      <c r="B40" s="15"/>
      <c r="C40" s="339"/>
      <c r="D40" s="10"/>
      <c r="E40" s="339"/>
      <c r="F40" s="10"/>
      <c r="G40" s="339"/>
    </row>
    <row r="41" spans="2:7" ht="11.25" customHeight="1">
      <c r="B41" s="15"/>
      <c r="C41" s="10"/>
      <c r="D41" s="10"/>
      <c r="E41" s="10"/>
      <c r="F41" s="10"/>
      <c r="G41" s="10"/>
    </row>
  </sheetData>
  <mergeCells count="8">
    <mergeCell ref="C38:C40"/>
    <mergeCell ref="E38:E40"/>
    <mergeCell ref="G38:G40"/>
    <mergeCell ref="B2:B5"/>
    <mergeCell ref="C2:G5"/>
    <mergeCell ref="B9:G9"/>
    <mergeCell ref="B10:B11"/>
    <mergeCell ref="C10:G10"/>
  </mergeCells>
  <pageMargins left="0.19685039370078741" right="0.19685039370078741" top="0.19685039370078741" bottom="0.19685039370078741" header="0.19685039370078741" footer="0.19685039370078741"/>
  <pageSetup paperSize="9" scale="77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BEAC6-C65B-48D9-9871-C50487448FF4}">
  <dimension ref="A1:F20"/>
  <sheetViews>
    <sheetView workbookViewId="0">
      <selection activeCell="C10" sqref="C10"/>
    </sheetView>
  </sheetViews>
  <sheetFormatPr defaultRowHeight="14.25"/>
  <cols>
    <col min="2" max="6" width="9.5" bestFit="1" customWidth="1"/>
  </cols>
  <sheetData>
    <row r="1" spans="1:6">
      <c r="A1" s="340" t="s">
        <v>249</v>
      </c>
      <c r="B1" s="340"/>
      <c r="C1" s="340"/>
      <c r="D1" s="340"/>
      <c r="E1" s="340"/>
      <c r="F1" s="340"/>
    </row>
    <row r="2" spans="1:6">
      <c r="A2" s="255" t="s">
        <v>101</v>
      </c>
      <c r="B2" s="259" t="s">
        <v>3</v>
      </c>
      <c r="C2" s="260"/>
      <c r="D2" s="260"/>
      <c r="E2" s="260"/>
      <c r="F2" s="261"/>
    </row>
    <row r="3" spans="1:6">
      <c r="A3" s="255"/>
      <c r="B3" s="224">
        <v>300</v>
      </c>
      <c r="C3" s="224">
        <v>350</v>
      </c>
      <c r="D3" s="224">
        <v>400</v>
      </c>
      <c r="E3" s="224">
        <v>450</v>
      </c>
      <c r="F3" s="224">
        <v>500</v>
      </c>
    </row>
    <row r="4" spans="1:6" ht="15">
      <c r="A4" s="228">
        <v>300</v>
      </c>
      <c r="B4" s="151">
        <f>SUM((ROLLINGROOF!C12+400)*1.4*3.8)</f>
        <v>62262.699311926583</v>
      </c>
      <c r="C4" s="151">
        <f>SUM((ROLLINGROOF!D12+400)*1.4*3.8)</f>
        <v>66984.534862385321</v>
      </c>
      <c r="D4" s="151">
        <f>SUM((ROLLINGROOF!E12+400)*1.4*3.8)</f>
        <v>78414.374885321085</v>
      </c>
      <c r="E4" s="151">
        <f>SUM((ROLLINGROOF!F12+400)*1.4*3.8)</f>
        <v>80750.309403669715</v>
      </c>
      <c r="F4" s="151">
        <f>SUM((ROLLINGROOF!G12+400)*1.4*3.8)</f>
        <v>82486.645756880738</v>
      </c>
    </row>
    <row r="5" spans="1:6" ht="15">
      <c r="A5" s="228">
        <v>350</v>
      </c>
      <c r="B5" s="151">
        <f>SUM((ROLLINGROOF!C13+400)*1.4*3.8)</f>
        <v>68471.038646788977</v>
      </c>
      <c r="C5" s="151">
        <f>SUM((ROLLINGROOF!D13+400)*1.4*3.8)</f>
        <v>73717.522591743109</v>
      </c>
      <c r="D5" s="151">
        <f>SUM((ROLLINGROOF!E13+400)*1.4*3.8)</f>
        <v>84110.557454128444</v>
      </c>
      <c r="E5" s="151">
        <f>SUM((ROLLINGROOF!F13+400)*1.4*3.8)</f>
        <v>86221.642660550438</v>
      </c>
      <c r="F5" s="151">
        <f>SUM((ROLLINGROOF!G13+400)*1.4*3.8)</f>
        <v>91143.344266055035</v>
      </c>
    </row>
    <row r="6" spans="1:6" ht="15">
      <c r="A6" s="228">
        <v>400</v>
      </c>
      <c r="B6" s="151">
        <f>SUM((ROLLINGROOF!C14+400)*1.4*3.8)</f>
        <v>74641.90309633025</v>
      </c>
      <c r="C6" s="151">
        <f>SUM((ROLLINGROOF!D14+400)*1.4*3.8)</f>
        <v>78114.575802752268</v>
      </c>
      <c r="D6" s="151">
        <f>SUM((ROLLINGROOF!E14+400)*1.4*3.8)</f>
        <v>90031.58933486235</v>
      </c>
      <c r="E6" s="151">
        <f>SUM((ROLLINGROOF!F14+400)*1.4*3.8)</f>
        <v>94353.692775229356</v>
      </c>
      <c r="F6" s="151">
        <f>SUM((ROLLINGROOF!G14+400)*1.4*3.8)</f>
        <v>99899.975802752291</v>
      </c>
    </row>
    <row r="7" spans="1:6" ht="15">
      <c r="A7" s="228">
        <v>450</v>
      </c>
      <c r="B7" s="151">
        <f>SUM((ROLLINGROOF!C15+400)*1.4*3.8)</f>
        <v>78227.000458715585</v>
      </c>
      <c r="C7" s="151">
        <f>SUM((ROLLINGROOF!D15+400)*1.4*3.8)</f>
        <v>78939.023279816509</v>
      </c>
      <c r="D7" s="151">
        <f>SUM((ROLLINGROOF!E15+400)*1.4*3.8)</f>
        <v>92817.222477064191</v>
      </c>
      <c r="E7" s="151">
        <f>SUM((ROLLINGROOF!F15+400)*1.4*3.8)</f>
        <v>98600.846444954135</v>
      </c>
      <c r="F7" s="151">
        <f>SUM((ROLLINGROOF!G15+400)*1.4*3.8)</f>
        <v>107744.71846330272</v>
      </c>
    </row>
    <row r="8" spans="1:6" ht="15">
      <c r="A8" s="228">
        <v>500</v>
      </c>
      <c r="B8" s="151">
        <f>SUM((ROLLINGROOF!C16+400)*1.4*3.8)</f>
        <v>78976.498165137615</v>
      </c>
      <c r="C8" s="151">
        <f>SUM((ROLLINGROOF!D16+400)*1.4*3.8)</f>
        <v>88595.052064220188</v>
      </c>
      <c r="D8" s="151">
        <f>SUM((ROLLINGROOF!E16+400)*1.4*3.8)</f>
        <v>100362.16605504588</v>
      </c>
      <c r="E8" s="151">
        <f>SUM((ROLLINGROOF!F16+400)*1.4*3.8)</f>
        <v>112941.2358944954</v>
      </c>
      <c r="F8" s="151">
        <f>SUM((ROLLINGROOF!G16+400)*1.4*3.8)</f>
        <v>126594.58577981648</v>
      </c>
    </row>
    <row r="9" spans="1:6" ht="15">
      <c r="A9" s="228">
        <v>550</v>
      </c>
      <c r="B9" s="151">
        <f>SUM((ROLLINGROOF!C17+400)*1.4*3.8)</f>
        <v>86533.933371559615</v>
      </c>
      <c r="C9" s="151">
        <f>SUM((ROLLINGROOF!D17+400)*1.4*3.8)</f>
        <v>96976.9347477064</v>
      </c>
      <c r="D9" s="151">
        <f>SUM((ROLLINGROOF!E17+400)*1.4*3.8)</f>
        <v>114290.33176605504</v>
      </c>
      <c r="E9" s="151">
        <f>SUM((ROLLINGROOF!F17+400)*1.4*3.8)</f>
        <v>124208.6847477064</v>
      </c>
      <c r="F9" s="151">
        <f>SUM((ROLLINGROOF!G17+400)*1.4*3.8)</f>
        <v>136200.64805045872</v>
      </c>
    </row>
    <row r="10" spans="1:6" ht="15">
      <c r="A10" s="228">
        <v>600</v>
      </c>
      <c r="B10" s="151">
        <f>SUM((ROLLINGROOF!C18+400)*1.4*3.8)</f>
        <v>93466.787155963277</v>
      </c>
      <c r="C10" s="151">
        <f>SUM((ROLLINGROOF!D18+400)*1.4*3.8)</f>
        <v>103672.44759174313</v>
      </c>
      <c r="D10" s="151">
        <f>SUM((ROLLINGROOF!E18+400)*1.4*3.8)</f>
        <v>125033.13222477061</v>
      </c>
      <c r="E10" s="151">
        <f>SUM((ROLLINGROOF!F18+400)*1.4*3.8)</f>
        <v>137887.01788990825</v>
      </c>
      <c r="F10" s="151">
        <f>SUM((ROLLINGROOF!G18+400)*1.4*3.8)</f>
        <v>145694.28566513761</v>
      </c>
    </row>
    <row r="11" spans="1:6" ht="15">
      <c r="A11" s="228">
        <v>650</v>
      </c>
      <c r="B11" s="151">
        <f>SUM((ROLLINGROOF!C19+400)*1.4*3.8)</f>
        <v>101848.66983944953</v>
      </c>
      <c r="C11" s="151">
        <f>SUM((ROLLINGROOF!D19+400)*1.4*3.8)</f>
        <v>110330.48555045869</v>
      </c>
      <c r="D11" s="151">
        <f>SUM((ROLLINGROOF!E19+400)*1.4*3.8)</f>
        <v>132990.29954128439</v>
      </c>
      <c r="E11" s="151">
        <f>SUM((ROLLINGROOF!F19+400)*1.4*3.8)</f>
        <v>150491.07098623848</v>
      </c>
      <c r="F11" s="151">
        <f>SUM((ROLLINGROOF!G19+400)*1.4*3.8)</f>
        <v>166892.57912844035</v>
      </c>
    </row>
    <row r="12" spans="1:6" ht="15">
      <c r="A12" s="228">
        <v>700</v>
      </c>
      <c r="B12" s="151">
        <f>SUM((ROLLINGROOF!C20+400)*1.4*3.8)</f>
        <v>109755.87064220183</v>
      </c>
      <c r="C12" s="151">
        <f>SUM((ROLLINGROOF!D20+400)*1.4*3.8)</f>
        <v>121522.98463302752</v>
      </c>
      <c r="D12" s="151">
        <f>SUM((ROLLINGROOF!E20+400)*1.4*3.8)</f>
        <v>143957.94931192658</v>
      </c>
      <c r="E12" s="151">
        <f>SUM((ROLLINGROOF!F20+400)*1.4*3.8)</f>
        <v>153838.82740825685</v>
      </c>
      <c r="F12" s="151"/>
    </row>
    <row r="13" spans="1:6" ht="15">
      <c r="A13" s="228">
        <v>750</v>
      </c>
      <c r="B13" s="151">
        <f>SUM((ROLLINGROOF!C21+400)*1.4*3.8)</f>
        <v>115751.85229357796</v>
      </c>
      <c r="C13" s="151">
        <f>SUM((ROLLINGROOF!D21+400)*1.4*3.8)</f>
        <v>128318.43050458712</v>
      </c>
      <c r="D13" s="151">
        <f>SUM((ROLLINGROOF!E21+400)*1.4*3.8)</f>
        <v>151915.11662844033</v>
      </c>
      <c r="E13" s="151">
        <f>SUM((ROLLINGROOF!F21+400)*1.4*3.8)</f>
        <v>164381.76181192655</v>
      </c>
      <c r="F13" s="151"/>
    </row>
    <row r="14" spans="1:6" ht="15">
      <c r="A14" s="228">
        <v>800</v>
      </c>
      <c r="B14" s="151">
        <f>SUM((ROLLINGROOF!C22+400)*1.4*3.8)</f>
        <v>124620.90848623852</v>
      </c>
      <c r="C14" s="151">
        <f>SUM((ROLLINGROOF!D22+400)*1.4*3.8)</f>
        <v>134951.48520642202</v>
      </c>
      <c r="D14" s="151">
        <f>SUM((ROLLINGROOF!E22+400)*1.4*3.8)</f>
        <v>159884.77557339449</v>
      </c>
      <c r="E14" s="151"/>
      <c r="F14" s="151"/>
    </row>
    <row r="15" spans="1:6" ht="15">
      <c r="A15" s="228">
        <v>850</v>
      </c>
      <c r="B15" s="151">
        <f>SUM((ROLLINGROOF!C23+400)*1.4*3.8)</f>
        <v>130791.77293577981</v>
      </c>
      <c r="C15" s="151">
        <f>SUM((ROLLINGROOF!D23+400)*1.4*3.8)</f>
        <v>142433.97064220184</v>
      </c>
      <c r="D15" s="151">
        <f>SUM((ROLLINGROOF!E23+400)*1.4*3.8)</f>
        <v>167879.41777522932</v>
      </c>
      <c r="E15" s="151"/>
      <c r="F15" s="151"/>
    </row>
    <row r="16" spans="1:6" ht="15">
      <c r="A16" s="228">
        <v>900</v>
      </c>
      <c r="B16" s="151">
        <f>SUM((ROLLINGROOF!C24+400)*1.4*3.8)</f>
        <v>135950.81548165137</v>
      </c>
      <c r="C16" s="151">
        <f>SUM((ROLLINGROOF!D24+400)*1.4*3.8)</f>
        <v>150128.81376146787</v>
      </c>
      <c r="D16" s="151"/>
      <c r="E16" s="151"/>
      <c r="F16" s="151"/>
    </row>
    <row r="18" spans="1:2">
      <c r="A18" s="15" t="s">
        <v>244</v>
      </c>
      <c r="B18" s="10"/>
    </row>
    <row r="19" spans="1:2">
      <c r="A19" s="15" t="s">
        <v>245</v>
      </c>
      <c r="B19" s="10"/>
    </row>
    <row r="20" spans="1:2">
      <c r="A20" s="15" t="s">
        <v>246</v>
      </c>
      <c r="B20" s="10"/>
    </row>
  </sheetData>
  <mergeCells count="3">
    <mergeCell ref="A2:A3"/>
    <mergeCell ref="B2:F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1D4F-3CD2-4587-8957-F816B627BEA7}">
  <dimension ref="A1:O18"/>
  <sheetViews>
    <sheetView workbookViewId="0">
      <selection activeCell="A13" sqref="A13:XFD18"/>
    </sheetView>
  </sheetViews>
  <sheetFormatPr defaultColWidth="9" defaultRowHeight="12"/>
  <cols>
    <col min="1" max="1" width="5.625" style="13" bestFit="1" customWidth="1"/>
    <col min="2" max="15" width="7.875" style="13" bestFit="1" customWidth="1"/>
    <col min="16" max="16384" width="9" style="13"/>
  </cols>
  <sheetData>
    <row r="1" spans="1:15">
      <c r="A1" s="202" t="s">
        <v>3</v>
      </c>
      <c r="B1" s="204">
        <v>150</v>
      </c>
      <c r="C1" s="202">
        <v>200</v>
      </c>
      <c r="D1" s="202">
        <v>250</v>
      </c>
      <c r="E1" s="202">
        <v>300</v>
      </c>
      <c r="F1" s="202">
        <v>350</v>
      </c>
      <c r="G1" s="202">
        <v>400</v>
      </c>
      <c r="H1" s="202">
        <v>450</v>
      </c>
      <c r="I1" s="202">
        <v>500</v>
      </c>
      <c r="J1" s="202">
        <v>550</v>
      </c>
      <c r="K1" s="202">
        <v>600</v>
      </c>
      <c r="L1" s="202">
        <v>650</v>
      </c>
      <c r="M1" s="202">
        <v>700</v>
      </c>
      <c r="N1" s="202">
        <v>750</v>
      </c>
      <c r="O1" s="202">
        <v>800</v>
      </c>
    </row>
    <row r="2" spans="1:15">
      <c r="A2" s="202">
        <v>300</v>
      </c>
      <c r="B2" s="154">
        <f>SUM(('1400 STANDARD'!C9+100)*1.3*4.2)</f>
        <v>15913.17</v>
      </c>
      <c r="C2" s="154">
        <f>SUM(('1400 STANDARD'!D9+100)*1.3*4.2)</f>
        <v>17581.2</v>
      </c>
      <c r="D2" s="154">
        <f>SUM(('1400 STANDARD'!E9+100)*1.3*4.2)</f>
        <v>19107.270000000004</v>
      </c>
      <c r="E2" s="154">
        <f>SUM(('1400 STANDARD'!F9+100)*1.3*4.2)</f>
        <v>20384.91</v>
      </c>
      <c r="F2" s="154">
        <f>SUM(('1400 STANDARD'!G9+100)*1.3*4.2)</f>
        <v>21840</v>
      </c>
      <c r="G2" s="154">
        <f>SUM(('1400 STANDARD'!H9+100)*1.3*4.2)</f>
        <v>23508.030000000002</v>
      </c>
      <c r="H2" s="154">
        <f>SUM(('1400 STANDARD'!I9+100)*1.3*4.2)</f>
        <v>25300.275000000001</v>
      </c>
      <c r="I2" s="154">
        <f>SUM(('1400 STANDARD'!J9+100)*1.3*4.2)</f>
        <v>26382.720000000001</v>
      </c>
      <c r="J2" s="154">
        <f>SUM(('1400 STANDARD'!K9+100)*1.3*4.2)</f>
        <v>27695.850000000002</v>
      </c>
      <c r="K2" s="154">
        <f>SUM(('1400 STANDARD'!L9+100)*1.3*4.2)</f>
        <v>29434.86</v>
      </c>
      <c r="L2" s="154">
        <f>SUM(('1400 STANDARD'!M9+100)*1.3*4.2)</f>
        <v>30836.715</v>
      </c>
      <c r="M2" s="154">
        <f>SUM(('1400 STANDARD'!N9+100)*1.3*4.2)</f>
        <v>32770.920000000006</v>
      </c>
      <c r="N2" s="154">
        <f>SUM(('1400 STANDARD'!O9+100)*1.3*4.2)</f>
        <v>34084.050000000003</v>
      </c>
      <c r="O2" s="154">
        <f>SUM(('1400 STANDARD'!P9+100)*1.3*4.2)</f>
        <v>35787.57</v>
      </c>
    </row>
    <row r="3" spans="1:15">
      <c r="A3" s="202">
        <v>350</v>
      </c>
      <c r="B3" s="154">
        <f>SUM(('1400 STANDARD'!C10+100)*1.3*4.2)</f>
        <v>16871.400000000001</v>
      </c>
      <c r="C3" s="154">
        <f>SUM(('1400 STANDARD'!D10+100)*1.3*4.2)</f>
        <v>18699.135000000002</v>
      </c>
      <c r="D3" s="154">
        <f>SUM(('1400 STANDARD'!E10+100)*1.3*4.2)</f>
        <v>20349.420000000002</v>
      </c>
      <c r="E3" s="154">
        <f>SUM(('1400 STANDARD'!F10+100)*1.3*4.2)</f>
        <v>21769.020000000004</v>
      </c>
      <c r="F3" s="154">
        <f>SUM(('1400 STANDARD'!G10+100)*1.3*4.2)</f>
        <v>23348.325000000001</v>
      </c>
      <c r="G3" s="154">
        <f>SUM(('1400 STANDARD'!H10+100)*1.3*4.2)</f>
        <v>24927.630000000005</v>
      </c>
      <c r="H3" s="154">
        <f>SUM(('1400 STANDARD'!I10+100)*1.3*4.2)</f>
        <v>26950.560000000001</v>
      </c>
      <c r="I3" s="154">
        <f>SUM(('1400 STANDARD'!J10+100)*1.3*4.2)</f>
        <v>28352.415000000001</v>
      </c>
      <c r="J3" s="154">
        <f>SUM(('1400 STANDARD'!K10+100)*1.3*4.2)</f>
        <v>29754.270000000004</v>
      </c>
      <c r="K3" s="154">
        <f>SUM(('1400 STANDARD'!L10+100)*1.3*4.2)</f>
        <v>31723.965</v>
      </c>
      <c r="L3" s="154">
        <f>SUM(('1400 STANDARD'!M10+100)*1.3*4.2)</f>
        <v>33214.545000000006</v>
      </c>
      <c r="M3" s="154">
        <f>SUM(('1400 STANDARD'!N10+100)*1.3*4.2)</f>
        <v>35255.22</v>
      </c>
      <c r="N3" s="154">
        <f>SUM(('1400 STANDARD'!O10+100)*1.3*4.2)</f>
        <v>37562.07</v>
      </c>
      <c r="O3" s="154">
        <f>SUM(('1400 STANDARD'!P10+100)*1.3*4.2)</f>
        <v>39425.295000000006</v>
      </c>
    </row>
    <row r="4" spans="1:15">
      <c r="A4" s="202">
        <v>400</v>
      </c>
      <c r="B4" s="154">
        <f>SUM(('1400 STANDARD'!C11+100)*1.3*4.2)</f>
        <v>17687.670000000002</v>
      </c>
      <c r="C4" s="154">
        <f>SUM(('1400 STANDARD'!D11+100)*1.3*4.2)</f>
        <v>19657.365000000002</v>
      </c>
      <c r="D4" s="154">
        <f>SUM(('1400 STANDARD'!E11+100)*1.3*4.2)</f>
        <v>21396.375</v>
      </c>
      <c r="E4" s="154">
        <f>SUM(('1400 STANDARD'!F11+100)*1.3*4.2)</f>
        <v>22940.19</v>
      </c>
      <c r="F4" s="154">
        <f>SUM(('1400 STANDARD'!G11+100)*1.3*4.2)</f>
        <v>24377.535000000003</v>
      </c>
      <c r="G4" s="154">
        <f>SUM(('1400 STANDARD'!H11+100)*1.3*4.2)</f>
        <v>26329.485000000001</v>
      </c>
      <c r="H4" s="154">
        <f>SUM(('1400 STANDARD'!I11+100)*1.3*4.2)</f>
        <v>32877.39</v>
      </c>
      <c r="I4" s="154">
        <f>SUM(('1400 STANDARD'!J11+100)*1.3*4.2)</f>
        <v>34722.870000000003</v>
      </c>
      <c r="J4" s="154">
        <f>SUM(('1400 STANDARD'!K11+100)*1.3*4.2)</f>
        <v>36603.840000000004</v>
      </c>
      <c r="K4" s="154">
        <f>SUM(('1400 STANDARD'!L11+100)*1.3*4.2)</f>
        <v>39070.395000000004</v>
      </c>
      <c r="L4" s="154">
        <f>SUM(('1400 STANDARD'!M11+100)*1.3*4.2)</f>
        <v>41909.595000000001</v>
      </c>
      <c r="M4" s="154">
        <f>SUM(('1400 STANDARD'!N11+100)*1.3*4.2)</f>
        <v>44660.070000000007</v>
      </c>
      <c r="N4" s="154">
        <f>SUM(('1400 STANDARD'!O11+100)*1.3*4.2)</f>
        <v>46558.785000000003</v>
      </c>
      <c r="O4" s="154">
        <f>SUM(('1400 STANDARD'!P11+100)*1.3*4.2)</f>
        <v>48954.360000000008</v>
      </c>
    </row>
    <row r="5" spans="1:15">
      <c r="A5" s="202">
        <v>450</v>
      </c>
      <c r="B5" s="154">
        <f>SUM(('1400 STANDARD'!C12+100)*1.3*4.2)</f>
        <v>22248.135000000002</v>
      </c>
      <c r="C5" s="154">
        <f>SUM(('1400 STANDARD'!D12+100)*1.3*4.2)</f>
        <v>24714.69</v>
      </c>
      <c r="D5" s="154">
        <f>SUM(('1400 STANDARD'!E12+100)*1.3*4.2)</f>
        <v>27021.54</v>
      </c>
      <c r="E5" s="154">
        <f>SUM(('1400 STANDARD'!F12+100)*1.3*4.2)</f>
        <v>28955.745000000003</v>
      </c>
      <c r="F5" s="154">
        <f>SUM(('1400 STANDARD'!G12+100)*1.3*4.2)</f>
        <v>30907.695000000003</v>
      </c>
      <c r="G5" s="154">
        <f>SUM(('1400 STANDARD'!H12+100)*1.3*4.2)</f>
        <v>33374.25</v>
      </c>
      <c r="H5" s="154">
        <f>SUM(('1400 STANDARD'!I12+100)*1.3*4.2)</f>
        <v>36160.215000000004</v>
      </c>
      <c r="I5" s="154">
        <f>SUM(('1400 STANDARD'!J12+100)*1.3*4.2)</f>
        <v>38094.420000000006</v>
      </c>
      <c r="J5" s="154">
        <f>SUM(('1400 STANDARD'!K12+100)*1.3*4.2)</f>
        <v>40933.620000000003</v>
      </c>
      <c r="K5" s="154">
        <f>SUM(('1400 STANDARD'!L12+100)*1.3*4.2)</f>
        <v>43577.625</v>
      </c>
      <c r="L5" s="154">
        <f>SUM(('1400 STANDARD'!M12+100)*1.3*4.2)</f>
        <v>45671.535000000003</v>
      </c>
      <c r="M5" s="154">
        <f>SUM(('1400 STANDARD'!N12+100)*1.3*4.2)</f>
        <v>48563.97</v>
      </c>
      <c r="N5" s="154">
        <f>SUM(('1400 STANDARD'!O12+100)*1.3*4.2)</f>
        <v>50586.9</v>
      </c>
      <c r="O5" s="154">
        <f>SUM(('1400 STANDARD'!P12+100)*1.3*4.2)</f>
        <v>53106.69</v>
      </c>
    </row>
    <row r="6" spans="1:15">
      <c r="A6" s="202">
        <v>500</v>
      </c>
      <c r="B6" s="154">
        <f>SUM(('1400 STANDARD'!C13+100)*1.3*4.2)</f>
        <v>23064.405000000002</v>
      </c>
      <c r="C6" s="154">
        <f>SUM(('1400 STANDARD'!D13+100)*1.3*4.2)</f>
        <v>25672.920000000002</v>
      </c>
      <c r="D6" s="154">
        <f>SUM(('1400 STANDARD'!E13+100)*1.3*4.2)</f>
        <v>28068.495000000003</v>
      </c>
      <c r="E6" s="154">
        <f>SUM(('1400 STANDARD'!F13+100)*1.3*4.2)</f>
        <v>29878.485000000001</v>
      </c>
      <c r="F6" s="154">
        <f>SUM(('1400 STANDARD'!G13+100)*1.3*4.2)</f>
        <v>32167.59</v>
      </c>
      <c r="G6" s="154">
        <f>SUM(('1400 STANDARD'!H13+100)*1.3*4.2)</f>
        <v>34793.85</v>
      </c>
      <c r="H6" s="154">
        <f>SUM(('1400 STANDARD'!I13+100)*1.3*4.2)</f>
        <v>37704.03</v>
      </c>
      <c r="I6" s="154">
        <f>SUM(('1400 STANDARD'!J13+100)*1.3*4.2)</f>
        <v>40631.955000000002</v>
      </c>
      <c r="J6" s="154">
        <f>SUM(('1400 STANDARD'!K13+100)*1.3*4.2)</f>
        <v>42690.375</v>
      </c>
      <c r="K6" s="154">
        <f>SUM(('1400 STANDARD'!L13+100)*1.3*4.2)</f>
        <v>45494.085000000006</v>
      </c>
      <c r="L6" s="154">
        <f>SUM(('1400 STANDARD'!M13+100)*1.3*4.2)</f>
        <v>47676.72</v>
      </c>
      <c r="M6" s="154">
        <f>SUM(('1400 STANDARD'!N13+100)*1.3*4.2)</f>
        <v>50693.37</v>
      </c>
      <c r="N6" s="154">
        <f>SUM(('1400 STANDARD'!O13+100)*1.3*4.2)</f>
        <v>52787.28</v>
      </c>
      <c r="O6" s="154">
        <f>SUM(('1400 STANDARD'!P13+100)*1.3*4.2)</f>
        <v>55466.775000000001</v>
      </c>
    </row>
    <row r="7" spans="1:15">
      <c r="A7" s="202">
        <v>550</v>
      </c>
      <c r="B7" s="154">
        <f>SUM(('1400 STANDARD'!C14+100)*1.3*4.2)</f>
        <v>24022.635000000002</v>
      </c>
      <c r="C7" s="154">
        <f>SUM(('1400 STANDARD'!D14+100)*1.3*4.2)</f>
        <v>26808.600000000002</v>
      </c>
      <c r="D7" s="154">
        <f>SUM(('1400 STANDARD'!E14+100)*1.3*4.2)</f>
        <v>29097.705000000002</v>
      </c>
      <c r="E7" s="154">
        <f>SUM(('1400 STANDARD'!F14+100)*1.3*4.2)</f>
        <v>31262.595000000001</v>
      </c>
      <c r="F7" s="154">
        <f>SUM(('1400 STANDARD'!G14+100)*1.3*4.2)</f>
        <v>33693.660000000003</v>
      </c>
      <c r="G7" s="154">
        <f>SUM(('1400 STANDARD'!H14+100)*1.3*4.2)</f>
        <v>36479.625</v>
      </c>
      <c r="H7" s="154">
        <f>SUM(('1400 STANDARD'!I14+100)*1.3*4.2)</f>
        <v>40454.504999999997</v>
      </c>
      <c r="I7" s="154">
        <f>SUM(('1400 STANDARD'!J14+100)*1.3*4.2)</f>
        <v>42601.65</v>
      </c>
      <c r="J7" s="154">
        <f>SUM(('1400 STANDARD'!K14+100)*1.3*4.2)</f>
        <v>44766.540000000008</v>
      </c>
      <c r="K7" s="154">
        <f>SUM(('1400 STANDARD'!L14+100)*1.3*4.2)</f>
        <v>47783.19</v>
      </c>
      <c r="L7" s="154">
        <f>SUM(('1400 STANDARD'!M14+100)*1.3*4.2)</f>
        <v>50072.295000000006</v>
      </c>
      <c r="M7" s="154">
        <f>SUM(('1400 STANDARD'!N14+100)*1.3*4.2)</f>
        <v>53213.16</v>
      </c>
      <c r="N7" s="154">
        <f>SUM(('1400 STANDARD'!O14+100)*1.3*4.2)</f>
        <v>55413.540000000008</v>
      </c>
      <c r="O7" s="154">
        <f>SUM(('1400 STANDARD'!P14+100)*1.3*4.2)</f>
        <v>58270.485000000008</v>
      </c>
    </row>
    <row r="8" spans="1:15">
      <c r="A8" s="202">
        <v>600</v>
      </c>
      <c r="B8" s="154">
        <f>SUM(('1400 STANDARD'!C15+100)*1.3*4.2)</f>
        <v>24785.670000000002</v>
      </c>
      <c r="C8" s="154">
        <f>SUM(('1400 STANDARD'!D15+100)*1.3*4.2)</f>
        <v>27766.83</v>
      </c>
      <c r="D8" s="154">
        <f>SUM(('1400 STANDARD'!E15+100)*1.3*4.2)</f>
        <v>30144.660000000003</v>
      </c>
      <c r="E8" s="154">
        <f>SUM(('1400 STANDARD'!F15+100)*1.3*4.2)</f>
        <v>32398.275000000001</v>
      </c>
      <c r="F8" s="154">
        <f>SUM(('1400 STANDARD'!G15+100)*1.3*4.2)</f>
        <v>34953.555</v>
      </c>
      <c r="G8" s="154">
        <f>SUM(('1400 STANDARD'!H15+100)*1.3*4.2)</f>
        <v>37899.224999999999</v>
      </c>
      <c r="H8" s="154">
        <f>SUM(('1400 STANDARD'!I15+100)*1.3*4.2)</f>
        <v>41998.32</v>
      </c>
      <c r="I8" s="154">
        <f>SUM(('1400 STANDARD'!J15+100)*1.3*4.2)</f>
        <v>44251.935000000005</v>
      </c>
      <c r="J8" s="154">
        <f>SUM(('1400 STANDARD'!K15+100)*1.3*4.2)</f>
        <v>46523.295000000006</v>
      </c>
      <c r="K8" s="154">
        <f>SUM(('1400 STANDARD'!L15+100)*1.3*4.2)</f>
        <v>49699.65</v>
      </c>
      <c r="L8" s="154">
        <f>SUM(('1400 STANDARD'!M15+100)*1.3*4.2)</f>
        <v>52059.735000000008</v>
      </c>
      <c r="M8" s="154">
        <f>SUM(('1400 STANDARD'!N15+100)*1.3*4.2)</f>
        <v>55324.815000000002</v>
      </c>
      <c r="N8" s="154">
        <f>SUM(('1400 STANDARD'!O15+100)*1.3*4.2)</f>
        <v>57631.665000000008</v>
      </c>
      <c r="O8" s="154">
        <f>SUM(('1400 STANDARD'!P15+100)*1.3*4.2)</f>
        <v>60630.570000000007</v>
      </c>
    </row>
    <row r="9" spans="1:15">
      <c r="A9" s="202">
        <v>650</v>
      </c>
      <c r="B9" s="154">
        <f>SUM(('1400 STANDARD'!C16+100)*1.3*4.2)</f>
        <v>25743.9</v>
      </c>
      <c r="C9" s="154">
        <f>SUM(('1400 STANDARD'!D16+100)*1.3*4.2)</f>
        <v>28884.764999999999</v>
      </c>
      <c r="D9" s="154">
        <f>SUM(('1400 STANDARD'!E16+100)*1.3*4.2)</f>
        <v>31404.555000000004</v>
      </c>
      <c r="E9" s="154">
        <f>SUM(('1400 STANDARD'!F16+100)*1.3*4.2)</f>
        <v>33764.640000000007</v>
      </c>
      <c r="F9" s="154">
        <f>SUM(('1400 STANDARD'!G16+100)*1.3*4.2)</f>
        <v>36461.879999999997</v>
      </c>
      <c r="G9" s="154">
        <f>SUM(('1400 STANDARD'!H16+100)*1.3*4.2)</f>
        <v>40419.015000000007</v>
      </c>
      <c r="H9" s="154">
        <f>SUM(('1400 STANDARD'!I16+100)*1.3*4.2)</f>
        <v>43897.035000000003</v>
      </c>
      <c r="I9" s="154">
        <f>SUM(('1400 STANDARD'!J16+100)*1.3*4.2)</f>
        <v>46221.63</v>
      </c>
      <c r="J9" s="154">
        <f>SUM(('1400 STANDARD'!K16+100)*1.3*4.2)</f>
        <v>48581.715000000004</v>
      </c>
      <c r="K9" s="154">
        <f>SUM(('1400 STANDARD'!L16+100)*1.3*4.2)</f>
        <v>51935.520000000004</v>
      </c>
      <c r="L9" s="154">
        <f>SUM(('1400 STANDARD'!M16+100)*1.3*4.2)</f>
        <v>54455.310000000005</v>
      </c>
      <c r="M9" s="154">
        <f>SUM(('1400 STANDARD'!N16+100)*1.3*4.2)</f>
        <v>57862.350000000006</v>
      </c>
      <c r="N9" s="154">
        <f>SUM(('1400 STANDARD'!O16+100)*1.3*4.2)</f>
        <v>60240.18</v>
      </c>
      <c r="O9" s="154">
        <f>SUM(('1400 STANDARD'!P16+100)*1.3*4.2)</f>
        <v>63416.535000000011</v>
      </c>
    </row>
    <row r="10" spans="1:15">
      <c r="A10" s="202">
        <v>700</v>
      </c>
      <c r="B10" s="154">
        <f>SUM(('1400 STANDARD'!C17+100)*1.3*4.2)</f>
        <v>26560.170000000002</v>
      </c>
      <c r="C10" s="154">
        <f>SUM(('1400 STANDARD'!D17+100)*1.3*4.2)</f>
        <v>29594.564999999999</v>
      </c>
      <c r="D10" s="154">
        <f>SUM(('1400 STANDARD'!E17+100)*1.3*4.2)</f>
        <v>32487</v>
      </c>
      <c r="E10" s="154">
        <f>SUM(('1400 STANDARD'!F17+100)*1.3*4.2)</f>
        <v>34935.810000000005</v>
      </c>
      <c r="F10" s="154">
        <f>SUM(('1400 STANDARD'!G17+100)*1.3*4.2)</f>
        <v>37686.285000000003</v>
      </c>
      <c r="G10" s="154">
        <f>SUM(('1400 STANDARD'!H17+100)*1.3*4.2)</f>
        <v>41838.615000000005</v>
      </c>
      <c r="H10" s="154">
        <f>SUM(('1400 STANDARD'!I17+100)*1.3*4.2)</f>
        <v>45440.85</v>
      </c>
      <c r="I10" s="154">
        <f>SUM(('1400 STANDARD'!J17+100)*1.3*4.2)</f>
        <v>47889.66</v>
      </c>
      <c r="J10" s="154">
        <f>SUM(('1400 STANDARD'!K17+100)*1.3*4.2)</f>
        <v>50338.47</v>
      </c>
      <c r="K10" s="154">
        <f>SUM(('1400 STANDARD'!L17+100)*1.3*4.2)</f>
        <v>53887.47</v>
      </c>
      <c r="L10" s="154">
        <f>SUM(('1400 STANDARD'!M17+100)*1.3*4.2)</f>
        <v>56478.240000000005</v>
      </c>
      <c r="M10" s="154">
        <f>SUM(('1400 STANDARD'!N17+100)*1.3*4.2)</f>
        <v>59938.515000000007</v>
      </c>
      <c r="N10" s="154">
        <f>SUM(('1400 STANDARD'!O17+100)*1.3*4.2)</f>
        <v>62458.305</v>
      </c>
      <c r="O10" s="154">
        <f>SUM(('1400 STANDARD'!P17+100)*1.3*4.2)</f>
        <v>65776.62000000001</v>
      </c>
    </row>
    <row r="11" spans="1:15">
      <c r="A11" s="202">
        <v>750</v>
      </c>
      <c r="B11" s="154">
        <f>SUM(('1400 STANDARD'!C18+100)*1.3*4.2)</f>
        <v>27518.400000000001</v>
      </c>
      <c r="C11" s="154">
        <f>SUM(('1400 STANDARD'!D18+100)*1.3*4.2)</f>
        <v>30694.755000000005</v>
      </c>
      <c r="D11" s="154">
        <f>SUM(('1400 STANDARD'!E18+100)*1.3*4.2)</f>
        <v>33729.15</v>
      </c>
      <c r="E11" s="154">
        <f>SUM(('1400 STANDARD'!F18+100)*1.3*4.2)</f>
        <v>36284.43</v>
      </c>
      <c r="F11" s="154">
        <f>SUM(('1400 STANDARD'!G18+100)*1.3*4.2)</f>
        <v>40064.115000000005</v>
      </c>
      <c r="G11" s="154">
        <f>SUM(('1400 STANDARD'!H18+100)*1.3*4.2)</f>
        <v>43488.9</v>
      </c>
      <c r="H11" s="154">
        <f>SUM(('1400 STANDARD'!I18+100)*1.3*4.2)</f>
        <v>47321.820000000007</v>
      </c>
      <c r="I11" s="154">
        <f>SUM(('1400 STANDARD'!J18+100)*1.3*4.2)</f>
        <v>49859.355000000003</v>
      </c>
      <c r="J11" s="154">
        <f>SUM(('1400 STANDARD'!K18+100)*1.3*4.2)</f>
        <v>52414.635000000009</v>
      </c>
      <c r="K11" s="154">
        <f>SUM(('1400 STANDARD'!L18+100)*1.3*4.2)</f>
        <v>56141.085000000006</v>
      </c>
      <c r="L11" s="154">
        <f>SUM(('1400 STANDARD'!M18+100)*1.3*4.2)</f>
        <v>58838.325000000004</v>
      </c>
      <c r="M11" s="154">
        <f>SUM(('1400 STANDARD'!N18+100)*1.3*4.2)</f>
        <v>62458.305</v>
      </c>
      <c r="N11" s="154">
        <f>SUM(('1400 STANDARD'!O18+100)*1.3*4.2)</f>
        <v>71437.275000000009</v>
      </c>
      <c r="O11" s="154">
        <f>SUM(('1400 STANDARD'!P18+100)*1.3*4.2)</f>
        <v>75713.820000000007</v>
      </c>
    </row>
    <row r="12" spans="1:15">
      <c r="A12" s="202">
        <v>800</v>
      </c>
      <c r="B12" s="154">
        <f>SUM(('1400 STANDARD'!C19+100)*1.3*4.2)</f>
        <v>28316.925000000003</v>
      </c>
      <c r="C12" s="154">
        <f>SUM(('1400 STANDARD'!D19+100)*1.3*4.2)</f>
        <v>31652.985000000001</v>
      </c>
      <c r="D12" s="154">
        <f>SUM(('1400 STANDARD'!E19+100)*1.3*4.2)</f>
        <v>34776.105000000003</v>
      </c>
      <c r="E12" s="154">
        <f>SUM(('1400 STANDARD'!F19+100)*1.3*4.2)</f>
        <v>37455.599999999999</v>
      </c>
      <c r="F12" s="154">
        <f>SUM(('1400 STANDARD'!G19+100)*1.3*4.2)</f>
        <v>41324.010000000009</v>
      </c>
      <c r="G12" s="154">
        <f>SUM(('1400 STANDARD'!H19+100)*1.3*4.2)</f>
        <v>48510.735000000008</v>
      </c>
      <c r="H12" s="154">
        <f>SUM(('1400 STANDARD'!I19+100)*1.3*4.2)</f>
        <v>52840.515000000007</v>
      </c>
      <c r="I12" s="154">
        <f>SUM(('1400 STANDARD'!J19+100)*1.3*4.2)</f>
        <v>55821.675000000003</v>
      </c>
      <c r="J12" s="154">
        <f>SUM(('1400 STANDARD'!K19+100)*1.3*4.2)</f>
        <v>58838.325000000004</v>
      </c>
      <c r="K12" s="154">
        <f>SUM(('1400 STANDARD'!L19+100)*1.3*4.2)</f>
        <v>63061.635000000009</v>
      </c>
      <c r="L12" s="154">
        <f>SUM(('1400 STANDARD'!M19+100)*1.3*4.2)</f>
        <v>66273.48</v>
      </c>
      <c r="M12" s="154">
        <f>SUM(('1400 STANDARD'!N19+100)*1.3*4.2)</f>
        <v>70585.514999999999</v>
      </c>
      <c r="N12" s="154">
        <f>SUM(('1400 STANDARD'!O19+100)*1.3*4.2)</f>
        <v>74081.280000000013</v>
      </c>
      <c r="O12" s="154">
        <f>SUM(('1400 STANDARD'!P19+100)*1.3*4.2)</f>
        <v>78109.395000000019</v>
      </c>
    </row>
    <row r="13" spans="1:15">
      <c r="A13" s="202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</row>
    <row r="14" spans="1:15">
      <c r="A14" s="202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</row>
    <row r="15" spans="1:15">
      <c r="A15" s="202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4"/>
      <c r="M15" s="154"/>
      <c r="N15" s="154"/>
      <c r="O15" s="154"/>
    </row>
    <row r="16" spans="1:15">
      <c r="A16" s="202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</row>
    <row r="17" spans="1:15">
      <c r="A17" s="202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</row>
    <row r="18" spans="1:15">
      <c r="A18" s="202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4"/>
      <c r="M18" s="154"/>
      <c r="N18" s="154"/>
      <c r="O18" s="154"/>
    </row>
  </sheetData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43"/>
  <sheetViews>
    <sheetView topLeftCell="A16" zoomScale="85" zoomScaleNormal="85" workbookViewId="0">
      <selection activeCell="G23" sqref="G23"/>
    </sheetView>
  </sheetViews>
  <sheetFormatPr defaultRowHeight="14.25"/>
  <cols>
    <col min="1" max="1" width="8.125" bestFit="1" customWidth="1"/>
    <col min="2" max="22" width="8.25" bestFit="1" customWidth="1"/>
  </cols>
  <sheetData>
    <row r="1" spans="1:22" ht="18.75" customHeight="1">
      <c r="A1" s="249"/>
      <c r="B1" s="249"/>
      <c r="C1" s="249"/>
      <c r="D1" s="289" t="s">
        <v>250</v>
      </c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</row>
    <row r="2" spans="1:22" ht="18.75" customHeight="1">
      <c r="A2" s="249"/>
      <c r="B2" s="249"/>
      <c r="C2" s="24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3" spans="1:22" ht="18.75" customHeight="1">
      <c r="A3" s="249"/>
      <c r="B3" s="249"/>
      <c r="C3" s="24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</row>
    <row r="4" spans="1:22" ht="19.5" customHeight="1" thickBot="1">
      <c r="A4" s="250"/>
      <c r="B4" s="250"/>
      <c r="C4" s="25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  <c r="S4" s="290"/>
      <c r="T4" s="35"/>
      <c r="U4" s="35"/>
      <c r="V4" s="35"/>
    </row>
    <row r="5" spans="1:22" ht="18.75" customHeight="1">
      <c r="A5" s="221"/>
      <c r="B5" s="221"/>
      <c r="C5" s="221"/>
      <c r="D5" s="14"/>
      <c r="E5" s="223"/>
      <c r="F5" s="223"/>
      <c r="G5" s="223"/>
      <c r="H5" s="223"/>
      <c r="I5" s="223"/>
      <c r="J5" s="223"/>
      <c r="K5" s="223"/>
      <c r="L5" s="223"/>
      <c r="M5" s="223"/>
      <c r="N5" s="344"/>
      <c r="O5" s="344"/>
      <c r="P5" s="344"/>
      <c r="U5" s="343" t="s">
        <v>1</v>
      </c>
      <c r="V5" s="343"/>
    </row>
    <row r="6" spans="1:22" ht="15">
      <c r="A6" s="69"/>
      <c r="B6" s="345" t="s">
        <v>251</v>
      </c>
      <c r="C6" s="345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  <c r="R6" s="345"/>
      <c r="S6" s="345"/>
      <c r="T6" s="345"/>
      <c r="U6" s="345"/>
      <c r="V6" s="346"/>
    </row>
    <row r="7" spans="1:22" ht="15">
      <c r="A7" s="70" t="s">
        <v>252</v>
      </c>
      <c r="B7" s="71" t="s">
        <v>185</v>
      </c>
      <c r="C7" s="71" t="s">
        <v>186</v>
      </c>
      <c r="D7" s="71" t="s">
        <v>187</v>
      </c>
      <c r="E7" s="71" t="s">
        <v>188</v>
      </c>
      <c r="F7" s="71" t="s">
        <v>189</v>
      </c>
      <c r="G7" s="71" t="s">
        <v>190</v>
      </c>
      <c r="H7" s="71" t="s">
        <v>191</v>
      </c>
      <c r="I7" s="71" t="s">
        <v>192</v>
      </c>
      <c r="J7" s="71" t="s">
        <v>193</v>
      </c>
      <c r="K7" s="71" t="s">
        <v>194</v>
      </c>
      <c r="L7" s="71" t="s">
        <v>195</v>
      </c>
      <c r="M7" s="71" t="s">
        <v>196</v>
      </c>
      <c r="N7" s="71" t="s">
        <v>197</v>
      </c>
      <c r="O7" s="71" t="s">
        <v>198</v>
      </c>
      <c r="P7" s="71" t="s">
        <v>199</v>
      </c>
      <c r="Q7" s="71" t="s">
        <v>200</v>
      </c>
      <c r="R7" s="71" t="s">
        <v>201</v>
      </c>
      <c r="S7" s="71" t="s">
        <v>202</v>
      </c>
      <c r="T7" s="71" t="s">
        <v>203</v>
      </c>
      <c r="U7" s="71" t="s">
        <v>204</v>
      </c>
      <c r="V7" s="71" t="s">
        <v>205</v>
      </c>
    </row>
    <row r="8" spans="1:22" ht="15">
      <c r="A8" s="71">
        <v>150</v>
      </c>
      <c r="B8" s="72">
        <v>703</v>
      </c>
      <c r="C8" s="72">
        <v>760</v>
      </c>
      <c r="D8" s="72">
        <v>817</v>
      </c>
      <c r="E8" s="73">
        <v>1035</v>
      </c>
      <c r="F8" s="72">
        <v>875</v>
      </c>
      <c r="G8" s="73">
        <v>1093</v>
      </c>
      <c r="H8" s="72">
        <v>932</v>
      </c>
      <c r="I8" s="73">
        <v>1150</v>
      </c>
      <c r="J8" s="74">
        <v>1287</v>
      </c>
      <c r="K8" s="73">
        <v>1207</v>
      </c>
      <c r="L8" s="74">
        <v>1344</v>
      </c>
      <c r="M8" s="73">
        <v>1265</v>
      </c>
      <c r="N8" s="74">
        <v>1401</v>
      </c>
      <c r="O8" s="73">
        <v>1322</v>
      </c>
      <c r="P8" s="74">
        <v>1459</v>
      </c>
      <c r="Q8" s="73">
        <v>1380</v>
      </c>
      <c r="R8" s="74">
        <v>1516</v>
      </c>
      <c r="S8" s="73">
        <v>1437</v>
      </c>
      <c r="T8" s="74">
        <v>1573</v>
      </c>
      <c r="U8" s="73">
        <v>1494</v>
      </c>
      <c r="V8" s="74">
        <v>1631</v>
      </c>
    </row>
    <row r="9" spans="1:22" ht="15">
      <c r="A9" s="71">
        <v>175</v>
      </c>
      <c r="B9" s="72">
        <v>759</v>
      </c>
      <c r="C9" s="72">
        <v>817</v>
      </c>
      <c r="D9" s="72">
        <v>874</v>
      </c>
      <c r="E9" s="73">
        <v>1117</v>
      </c>
      <c r="F9" s="72">
        <v>932</v>
      </c>
      <c r="G9" s="73">
        <v>1175</v>
      </c>
      <c r="H9" s="72">
        <v>989</v>
      </c>
      <c r="I9" s="73">
        <v>1233</v>
      </c>
      <c r="J9" s="74">
        <v>1385</v>
      </c>
      <c r="K9" s="73">
        <v>1290</v>
      </c>
      <c r="L9" s="74">
        <v>1443</v>
      </c>
      <c r="M9" s="73">
        <v>1348</v>
      </c>
      <c r="N9" s="74">
        <v>1500</v>
      </c>
      <c r="O9" s="73">
        <v>1405</v>
      </c>
      <c r="P9" s="74">
        <v>1558</v>
      </c>
      <c r="Q9" s="73">
        <v>1463</v>
      </c>
      <c r="R9" s="74">
        <v>1616</v>
      </c>
      <c r="S9" s="73">
        <v>1521</v>
      </c>
      <c r="T9" s="74">
        <v>1673</v>
      </c>
      <c r="U9" s="73">
        <v>1578</v>
      </c>
      <c r="V9" s="74">
        <v>1731</v>
      </c>
    </row>
    <row r="10" spans="1:22" ht="15">
      <c r="A10" s="71">
        <v>200</v>
      </c>
      <c r="B10" s="72">
        <v>815</v>
      </c>
      <c r="C10" s="72">
        <v>873</v>
      </c>
      <c r="D10" s="72">
        <v>931</v>
      </c>
      <c r="E10" s="73">
        <v>1199</v>
      </c>
      <c r="F10" s="72">
        <v>989</v>
      </c>
      <c r="G10" s="73">
        <v>1257</v>
      </c>
      <c r="H10" s="72">
        <v>1047</v>
      </c>
      <c r="I10" s="73">
        <v>1315</v>
      </c>
      <c r="J10" s="74">
        <v>1484</v>
      </c>
      <c r="K10" s="73">
        <v>1373</v>
      </c>
      <c r="L10" s="74">
        <v>1542</v>
      </c>
      <c r="M10" s="73">
        <v>1431</v>
      </c>
      <c r="N10" s="74">
        <v>1599</v>
      </c>
      <c r="O10" s="73">
        <v>1488</v>
      </c>
      <c r="P10" s="74">
        <v>1657</v>
      </c>
      <c r="Q10" s="73">
        <v>1546</v>
      </c>
      <c r="R10" s="74">
        <v>1715</v>
      </c>
      <c r="S10" s="73">
        <v>1604</v>
      </c>
      <c r="T10" s="74">
        <v>1773</v>
      </c>
      <c r="U10" s="73">
        <v>1662</v>
      </c>
      <c r="V10" s="74">
        <v>1831</v>
      </c>
    </row>
    <row r="11" spans="1:22" ht="15">
      <c r="A11" s="71">
        <v>225</v>
      </c>
      <c r="B11" s="72">
        <v>872</v>
      </c>
      <c r="C11" s="72">
        <v>930</v>
      </c>
      <c r="D11" s="72">
        <v>988</v>
      </c>
      <c r="E11" s="73">
        <v>1281</v>
      </c>
      <c r="F11" s="72">
        <v>1046</v>
      </c>
      <c r="G11" s="73">
        <v>1339</v>
      </c>
      <c r="H11" s="72">
        <v>1104</v>
      </c>
      <c r="I11" s="73">
        <v>1397</v>
      </c>
      <c r="J11" s="74">
        <v>1582</v>
      </c>
      <c r="K11" s="73">
        <v>1455</v>
      </c>
      <c r="L11" s="74">
        <v>1640</v>
      </c>
      <c r="M11" s="73">
        <v>1513</v>
      </c>
      <c r="N11" s="74">
        <v>1699</v>
      </c>
      <c r="O11" s="73">
        <v>1572</v>
      </c>
      <c r="P11" s="74">
        <v>1757</v>
      </c>
      <c r="Q11" s="73">
        <v>1630</v>
      </c>
      <c r="R11" s="74">
        <v>1815</v>
      </c>
      <c r="S11" s="73">
        <v>1688</v>
      </c>
      <c r="T11" s="74">
        <v>1873</v>
      </c>
      <c r="U11" s="73">
        <v>1746</v>
      </c>
      <c r="V11" s="74">
        <v>1931</v>
      </c>
    </row>
    <row r="12" spans="1:22" ht="15">
      <c r="A12" s="71">
        <v>250</v>
      </c>
      <c r="B12" s="72">
        <v>928</v>
      </c>
      <c r="C12" s="72">
        <v>987</v>
      </c>
      <c r="D12" s="72">
        <v>1045</v>
      </c>
      <c r="E12" s="73">
        <v>1363</v>
      </c>
      <c r="F12" s="72">
        <v>1103</v>
      </c>
      <c r="G12" s="73">
        <v>1421</v>
      </c>
      <c r="H12" s="72">
        <v>1162</v>
      </c>
      <c r="I12" s="73">
        <v>1480</v>
      </c>
      <c r="J12" s="74">
        <v>1681</v>
      </c>
      <c r="K12" s="73">
        <v>1538</v>
      </c>
      <c r="L12" s="74">
        <v>1739</v>
      </c>
      <c r="M12" s="73">
        <v>1596</v>
      </c>
      <c r="N12" s="74">
        <v>1798</v>
      </c>
      <c r="O12" s="73">
        <v>1655</v>
      </c>
      <c r="P12" s="74">
        <v>1856</v>
      </c>
      <c r="Q12" s="73">
        <v>1713</v>
      </c>
      <c r="R12" s="74">
        <v>1914</v>
      </c>
      <c r="S12" s="73">
        <v>1771</v>
      </c>
      <c r="T12" s="74">
        <v>1972</v>
      </c>
      <c r="U12" s="73">
        <v>1830</v>
      </c>
      <c r="V12" s="74">
        <v>2031</v>
      </c>
    </row>
    <row r="13" spans="1:22" ht="15">
      <c r="A13" s="71">
        <v>275</v>
      </c>
      <c r="B13" s="72">
        <v>985</v>
      </c>
      <c r="C13" s="72">
        <v>1043</v>
      </c>
      <c r="D13" s="72">
        <v>1102</v>
      </c>
      <c r="E13" s="73">
        <v>1445</v>
      </c>
      <c r="F13" s="72">
        <v>1160</v>
      </c>
      <c r="G13" s="73">
        <v>1504</v>
      </c>
      <c r="H13" s="72">
        <v>1219</v>
      </c>
      <c r="I13" s="73">
        <v>1562</v>
      </c>
      <c r="J13" s="74">
        <v>1779</v>
      </c>
      <c r="K13" s="73">
        <v>1621</v>
      </c>
      <c r="L13" s="74">
        <v>1838</v>
      </c>
      <c r="M13" s="73">
        <v>1679</v>
      </c>
      <c r="N13" s="74">
        <v>1897</v>
      </c>
      <c r="O13" s="73">
        <v>1738</v>
      </c>
      <c r="P13" s="74">
        <v>1955</v>
      </c>
      <c r="Q13" s="73">
        <v>1796</v>
      </c>
      <c r="R13" s="74">
        <v>2014</v>
      </c>
      <c r="S13" s="73">
        <v>1855</v>
      </c>
      <c r="T13" s="74">
        <v>2072</v>
      </c>
      <c r="U13" s="73">
        <v>1913</v>
      </c>
      <c r="V13" s="74">
        <v>2131</v>
      </c>
    </row>
    <row r="14" spans="1:22" ht="15">
      <c r="A14" s="71">
        <v>300</v>
      </c>
      <c r="B14" s="72">
        <v>1041</v>
      </c>
      <c r="C14" s="72">
        <v>1100</v>
      </c>
      <c r="D14" s="72">
        <v>1159</v>
      </c>
      <c r="E14" s="73">
        <v>1527</v>
      </c>
      <c r="F14" s="72">
        <v>1218</v>
      </c>
      <c r="G14" s="73">
        <v>1586</v>
      </c>
      <c r="H14" s="72">
        <v>1276</v>
      </c>
      <c r="I14" s="73">
        <v>1645</v>
      </c>
      <c r="J14" s="74">
        <v>1878</v>
      </c>
      <c r="K14" s="73">
        <v>1703</v>
      </c>
      <c r="L14" s="74">
        <v>1937</v>
      </c>
      <c r="M14" s="73">
        <v>1762</v>
      </c>
      <c r="N14" s="74">
        <v>1996</v>
      </c>
      <c r="O14" s="73">
        <v>1820</v>
      </c>
      <c r="P14" s="74">
        <v>2054</v>
      </c>
      <c r="Q14" s="73">
        <v>1880</v>
      </c>
      <c r="R14" s="74">
        <v>2113</v>
      </c>
      <c r="S14" s="73">
        <v>1938</v>
      </c>
      <c r="T14" s="74">
        <v>2172</v>
      </c>
      <c r="U14" s="73">
        <v>1997</v>
      </c>
      <c r="V14" s="74">
        <v>2231</v>
      </c>
    </row>
    <row r="15" spans="1:22" ht="15">
      <c r="A15" s="71">
        <v>325</v>
      </c>
      <c r="B15" s="72">
        <v>1098</v>
      </c>
      <c r="C15" s="72">
        <v>1557</v>
      </c>
      <c r="D15" s="72">
        <v>1216</v>
      </c>
      <c r="E15" s="73">
        <v>1609</v>
      </c>
      <c r="F15" s="72">
        <v>1275</v>
      </c>
      <c r="G15" s="73">
        <v>1668</v>
      </c>
      <c r="H15" s="72">
        <v>1334</v>
      </c>
      <c r="I15" s="73">
        <v>1727</v>
      </c>
      <c r="J15" s="74">
        <v>1977</v>
      </c>
      <c r="K15" s="73">
        <v>1786</v>
      </c>
      <c r="L15" s="74">
        <v>2036</v>
      </c>
      <c r="M15" s="73">
        <v>1845</v>
      </c>
      <c r="N15" s="74">
        <v>2095</v>
      </c>
      <c r="O15" s="73">
        <v>1904</v>
      </c>
      <c r="P15" s="74">
        <v>2154</v>
      </c>
      <c r="Q15" s="73">
        <v>1963</v>
      </c>
      <c r="R15" s="74">
        <v>2213</v>
      </c>
      <c r="S15" s="73">
        <v>2022</v>
      </c>
      <c r="T15" s="74">
        <v>2272</v>
      </c>
      <c r="U15" s="73">
        <v>2081</v>
      </c>
      <c r="V15" s="74">
        <v>2331</v>
      </c>
    </row>
    <row r="16" spans="1:22">
      <c r="A16" s="193"/>
      <c r="B16" s="193"/>
      <c r="C16" s="193"/>
      <c r="D16" s="193"/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</row>
    <row r="17" spans="1:22">
      <c r="A17" s="193"/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</row>
    <row r="18" spans="1:22">
      <c r="A18" s="194"/>
      <c r="B18" s="341" t="s">
        <v>253</v>
      </c>
      <c r="C18" s="341"/>
      <c r="D18" s="341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41"/>
      <c r="R18" s="341"/>
      <c r="S18" s="341"/>
      <c r="T18" s="341"/>
      <c r="U18" s="341"/>
      <c r="V18" s="342"/>
    </row>
    <row r="19" spans="1:22">
      <c r="A19" s="195" t="s">
        <v>252</v>
      </c>
      <c r="B19" s="196" t="s">
        <v>185</v>
      </c>
      <c r="C19" s="196" t="s">
        <v>186</v>
      </c>
      <c r="D19" s="196" t="s">
        <v>187</v>
      </c>
      <c r="E19" s="196" t="s">
        <v>188</v>
      </c>
      <c r="F19" s="196" t="s">
        <v>189</v>
      </c>
      <c r="G19" s="196" t="s">
        <v>190</v>
      </c>
      <c r="H19" s="196" t="s">
        <v>191</v>
      </c>
      <c r="I19" s="196" t="s">
        <v>192</v>
      </c>
      <c r="J19" s="196" t="s">
        <v>193</v>
      </c>
      <c r="K19" s="196" t="s">
        <v>194</v>
      </c>
      <c r="L19" s="196" t="s">
        <v>195</v>
      </c>
      <c r="M19" s="196" t="s">
        <v>196</v>
      </c>
      <c r="N19" s="196" t="s">
        <v>197</v>
      </c>
      <c r="O19" s="196" t="s">
        <v>198</v>
      </c>
      <c r="P19" s="196" t="s">
        <v>199</v>
      </c>
      <c r="Q19" s="196" t="s">
        <v>200</v>
      </c>
      <c r="R19" s="196" t="s">
        <v>201</v>
      </c>
      <c r="S19" s="196" t="s">
        <v>202</v>
      </c>
      <c r="T19" s="196" t="s">
        <v>203</v>
      </c>
      <c r="U19" s="196" t="s">
        <v>204</v>
      </c>
      <c r="V19" s="196" t="s">
        <v>205</v>
      </c>
    </row>
    <row r="20" spans="1:22">
      <c r="A20" s="196">
        <v>150</v>
      </c>
      <c r="B20" s="197">
        <v>1109.5</v>
      </c>
      <c r="C20" s="197">
        <v>1246</v>
      </c>
      <c r="D20" s="197">
        <v>1382.5</v>
      </c>
      <c r="E20" s="198">
        <v>1596</v>
      </c>
      <c r="F20" s="197">
        <v>1519</v>
      </c>
      <c r="G20" s="198">
        <v>1732.5</v>
      </c>
      <c r="H20" s="197">
        <v>1655.5</v>
      </c>
      <c r="I20" s="198">
        <v>1869</v>
      </c>
      <c r="J20" s="199">
        <v>2037</v>
      </c>
      <c r="K20" s="198">
        <v>2009</v>
      </c>
      <c r="L20" s="199">
        <v>2173.5</v>
      </c>
      <c r="M20" s="198">
        <v>2145.5</v>
      </c>
      <c r="N20" s="199">
        <v>2310</v>
      </c>
      <c r="O20" s="198">
        <v>2282</v>
      </c>
      <c r="P20" s="199">
        <v>2446.5</v>
      </c>
      <c r="Q20" s="198">
        <v>2418.5</v>
      </c>
      <c r="R20" s="199">
        <v>2583</v>
      </c>
      <c r="S20" s="198">
        <v>2555</v>
      </c>
      <c r="T20" s="199">
        <v>2719.5</v>
      </c>
      <c r="U20" s="198">
        <v>2691.5</v>
      </c>
      <c r="V20" s="199">
        <v>2856</v>
      </c>
    </row>
    <row r="21" spans="1:22">
      <c r="A21" s="196">
        <v>175</v>
      </c>
      <c r="B21" s="197">
        <v>1211</v>
      </c>
      <c r="C21" s="197">
        <v>1361.5</v>
      </c>
      <c r="D21" s="197">
        <v>1508.5</v>
      </c>
      <c r="E21" s="198">
        <v>1743</v>
      </c>
      <c r="F21" s="197">
        <v>1659</v>
      </c>
      <c r="G21" s="198">
        <v>1890</v>
      </c>
      <c r="H21" s="197">
        <v>1809.5</v>
      </c>
      <c r="I21" s="198">
        <v>2040.5</v>
      </c>
      <c r="J21" s="199">
        <v>2222.5</v>
      </c>
      <c r="K21" s="198">
        <v>2191</v>
      </c>
      <c r="L21" s="199">
        <v>2373</v>
      </c>
      <c r="M21" s="198">
        <v>2341.5</v>
      </c>
      <c r="N21" s="199">
        <v>2520</v>
      </c>
      <c r="O21" s="198">
        <v>2488.5</v>
      </c>
      <c r="P21" s="199">
        <v>2670.5</v>
      </c>
      <c r="Q21" s="198">
        <v>2639</v>
      </c>
      <c r="R21" s="199">
        <v>2821</v>
      </c>
      <c r="S21" s="198">
        <v>2789.5</v>
      </c>
      <c r="T21" s="199">
        <v>2971.5</v>
      </c>
      <c r="U21" s="198">
        <v>2940</v>
      </c>
      <c r="V21" s="199">
        <v>3118.5</v>
      </c>
    </row>
    <row r="22" spans="1:22">
      <c r="A22" s="196">
        <v>200</v>
      </c>
      <c r="B22" s="197">
        <v>1309</v>
      </c>
      <c r="C22" s="197">
        <v>1473.5</v>
      </c>
      <c r="D22" s="197">
        <v>1634.5</v>
      </c>
      <c r="E22" s="198">
        <v>1886.5</v>
      </c>
      <c r="F22" s="197">
        <v>1799</v>
      </c>
      <c r="G22" s="198">
        <v>2047.5</v>
      </c>
      <c r="H22" s="197">
        <v>1960</v>
      </c>
      <c r="I22" s="198">
        <v>2212</v>
      </c>
      <c r="J22" s="199">
        <v>2408</v>
      </c>
      <c r="K22" s="198">
        <v>2373</v>
      </c>
      <c r="L22" s="199">
        <v>2569</v>
      </c>
      <c r="M22" s="198">
        <v>2537.5</v>
      </c>
      <c r="N22" s="199">
        <v>2733.5</v>
      </c>
      <c r="O22" s="198">
        <v>2698.5</v>
      </c>
      <c r="P22" s="199">
        <v>2894.5</v>
      </c>
      <c r="Q22" s="198">
        <v>2863</v>
      </c>
      <c r="R22" s="199">
        <v>3059</v>
      </c>
      <c r="S22" s="198">
        <v>3024</v>
      </c>
      <c r="T22" s="199">
        <v>3220</v>
      </c>
      <c r="U22" s="198">
        <v>3188.5</v>
      </c>
      <c r="V22" s="199">
        <v>3384.5</v>
      </c>
    </row>
    <row r="23" spans="1:22">
      <c r="A23" s="196">
        <v>225</v>
      </c>
      <c r="B23" s="197">
        <v>1410.5</v>
      </c>
      <c r="C23" s="197">
        <v>1585.5</v>
      </c>
      <c r="D23" s="197">
        <v>1764</v>
      </c>
      <c r="E23" s="198">
        <v>2030</v>
      </c>
      <c r="F23" s="197">
        <v>1939</v>
      </c>
      <c r="G23" s="198">
        <v>2205</v>
      </c>
      <c r="H23" s="197">
        <v>2114</v>
      </c>
      <c r="I23" s="198">
        <v>2380</v>
      </c>
      <c r="J23" s="199">
        <v>2593.5</v>
      </c>
      <c r="K23" s="198">
        <v>2558.5</v>
      </c>
      <c r="L23" s="199">
        <v>2768.5</v>
      </c>
      <c r="M23" s="198">
        <v>2733.5</v>
      </c>
      <c r="N23" s="199">
        <v>2943.5</v>
      </c>
      <c r="O23" s="198">
        <v>2908.5</v>
      </c>
      <c r="P23" s="199">
        <v>3122</v>
      </c>
      <c r="Q23" s="198">
        <v>3083.5</v>
      </c>
      <c r="R23" s="199">
        <v>3297</v>
      </c>
      <c r="S23" s="198">
        <v>3262</v>
      </c>
      <c r="T23" s="199">
        <v>3472</v>
      </c>
      <c r="U23" s="198">
        <v>3437</v>
      </c>
      <c r="V23" s="199">
        <v>3647</v>
      </c>
    </row>
    <row r="24" spans="1:22">
      <c r="A24" s="196">
        <v>250</v>
      </c>
      <c r="B24" s="197">
        <v>1620.5</v>
      </c>
      <c r="C24" s="197">
        <v>1809.5</v>
      </c>
      <c r="D24" s="197">
        <v>1998.5</v>
      </c>
      <c r="E24" s="198">
        <v>2320.5</v>
      </c>
      <c r="F24" s="197">
        <v>2187.5</v>
      </c>
      <c r="G24" s="198">
        <v>2509.5</v>
      </c>
      <c r="H24" s="197">
        <v>2376.5</v>
      </c>
      <c r="I24" s="198">
        <v>2698.5</v>
      </c>
      <c r="J24" s="199">
        <v>2999.5</v>
      </c>
      <c r="K24" s="198">
        <v>2887.5</v>
      </c>
      <c r="L24" s="199">
        <v>3188.5</v>
      </c>
      <c r="M24" s="198">
        <v>3076.5</v>
      </c>
      <c r="N24" s="199">
        <v>3377.5</v>
      </c>
      <c r="O24" s="198">
        <v>3265.5</v>
      </c>
      <c r="P24" s="199">
        <v>3566.5</v>
      </c>
      <c r="Q24" s="198">
        <v>3454.5</v>
      </c>
      <c r="R24" s="199">
        <v>3755.5</v>
      </c>
      <c r="S24" s="198">
        <v>3643.5</v>
      </c>
      <c r="T24" s="199">
        <v>3944.5</v>
      </c>
      <c r="U24" s="198">
        <v>3832.5</v>
      </c>
      <c r="V24" s="199">
        <v>4133.5</v>
      </c>
    </row>
    <row r="25" spans="1:22">
      <c r="A25" s="196">
        <v>275</v>
      </c>
      <c r="B25" s="197">
        <v>1732.5</v>
      </c>
      <c r="C25" s="197">
        <v>1935.5</v>
      </c>
      <c r="D25" s="197">
        <v>2138.5</v>
      </c>
      <c r="E25" s="198">
        <v>2481.5</v>
      </c>
      <c r="F25" s="197">
        <v>2338</v>
      </c>
      <c r="G25" s="198">
        <v>2684.5</v>
      </c>
      <c r="H25" s="197">
        <v>2541</v>
      </c>
      <c r="I25" s="198">
        <v>2884</v>
      </c>
      <c r="J25" s="199">
        <v>3209.5</v>
      </c>
      <c r="K25" s="198">
        <v>3087</v>
      </c>
      <c r="L25" s="199">
        <v>3409</v>
      </c>
      <c r="M25" s="198">
        <v>3290</v>
      </c>
      <c r="N25" s="199">
        <v>3612</v>
      </c>
      <c r="O25" s="198">
        <v>3489.5</v>
      </c>
      <c r="P25" s="199">
        <v>3815</v>
      </c>
      <c r="Q25" s="198">
        <v>3692.5</v>
      </c>
      <c r="R25" s="199">
        <v>4018</v>
      </c>
      <c r="S25" s="198">
        <v>3895.5</v>
      </c>
      <c r="T25" s="199">
        <v>4217.5</v>
      </c>
      <c r="U25" s="198">
        <v>4098.5</v>
      </c>
      <c r="V25" s="199">
        <v>4420.5</v>
      </c>
    </row>
    <row r="26" spans="1:22">
      <c r="A26" s="196">
        <v>300</v>
      </c>
      <c r="B26" s="197">
        <v>1844.5</v>
      </c>
      <c r="C26" s="197">
        <v>2061.5</v>
      </c>
      <c r="D26" s="197">
        <v>2275</v>
      </c>
      <c r="E26" s="198">
        <v>2639</v>
      </c>
      <c r="F26" s="197">
        <v>2492</v>
      </c>
      <c r="G26" s="198">
        <v>2856</v>
      </c>
      <c r="H26" s="197">
        <v>2705.5</v>
      </c>
      <c r="I26" s="198">
        <v>3069.5</v>
      </c>
      <c r="J26" s="199">
        <v>3416</v>
      </c>
      <c r="K26" s="198">
        <v>3286.5</v>
      </c>
      <c r="L26" s="199">
        <v>3629.5</v>
      </c>
      <c r="M26" s="198">
        <v>3500</v>
      </c>
      <c r="N26" s="199">
        <v>3846.5</v>
      </c>
      <c r="O26" s="198">
        <v>3717</v>
      </c>
      <c r="P26" s="199">
        <v>4060</v>
      </c>
      <c r="Q26" s="198">
        <v>3930.5</v>
      </c>
      <c r="R26" s="199">
        <v>4277</v>
      </c>
      <c r="S26" s="198">
        <v>4144</v>
      </c>
      <c r="T26" s="199">
        <v>4490.5</v>
      </c>
      <c r="U26" s="198">
        <v>4361</v>
      </c>
      <c r="V26" s="199">
        <v>4707.5</v>
      </c>
    </row>
    <row r="27" spans="1:22">
      <c r="A27" s="196">
        <v>325</v>
      </c>
      <c r="B27" s="197">
        <v>1956.5</v>
      </c>
      <c r="C27" s="197">
        <v>2184</v>
      </c>
      <c r="D27" s="197">
        <v>2411.5</v>
      </c>
      <c r="E27" s="198">
        <v>2800</v>
      </c>
      <c r="F27" s="197">
        <v>2642.5</v>
      </c>
      <c r="G27" s="198">
        <v>3027.5</v>
      </c>
      <c r="H27" s="197">
        <v>2870</v>
      </c>
      <c r="I27" s="198">
        <v>3255</v>
      </c>
      <c r="J27" s="199">
        <v>3622.5</v>
      </c>
      <c r="K27" s="198">
        <v>3482.5</v>
      </c>
      <c r="L27" s="199">
        <v>3850</v>
      </c>
      <c r="M27" s="198">
        <v>3710</v>
      </c>
      <c r="N27" s="199">
        <v>4081</v>
      </c>
      <c r="O27" s="198">
        <v>3941</v>
      </c>
      <c r="P27" s="199">
        <v>4308.5</v>
      </c>
      <c r="Q27" s="198">
        <v>4168.5</v>
      </c>
      <c r="R27" s="199">
        <v>4536</v>
      </c>
      <c r="S27" s="198">
        <v>4396</v>
      </c>
      <c r="T27" s="199">
        <v>4763.5</v>
      </c>
      <c r="U27" s="198">
        <v>4623.5</v>
      </c>
      <c r="V27" s="199">
        <v>4994.5</v>
      </c>
    </row>
    <row r="28" spans="1:22">
      <c r="A28" s="193"/>
      <c r="B28" s="193"/>
      <c r="C28" s="193"/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</row>
    <row r="29" spans="1:22">
      <c r="A29" s="193"/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3"/>
      <c r="S29" s="193"/>
      <c r="T29" s="193"/>
      <c r="U29" s="193"/>
      <c r="V29" s="193"/>
    </row>
    <row r="30" spans="1:22">
      <c r="A30" s="193"/>
      <c r="B30" s="193"/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</row>
    <row r="31" spans="1:22">
      <c r="A31" s="193"/>
      <c r="B31" s="193"/>
      <c r="C31" s="193"/>
      <c r="D31" s="193"/>
      <c r="E31" s="193"/>
      <c r="F31" s="193"/>
      <c r="G31" s="193"/>
      <c r="H31" s="193"/>
      <c r="I31" s="193"/>
      <c r="J31" s="193"/>
      <c r="K31" s="193"/>
      <c r="L31" s="193"/>
      <c r="M31" s="193"/>
      <c r="N31" s="193"/>
      <c r="O31" s="193"/>
      <c r="P31" s="193"/>
      <c r="Q31" s="193"/>
      <c r="R31" s="193"/>
      <c r="S31" s="193"/>
      <c r="T31" s="193"/>
      <c r="U31" s="193"/>
      <c r="V31" s="193"/>
    </row>
    <row r="32" spans="1:22">
      <c r="A32" s="194"/>
      <c r="B32" s="341" t="s">
        <v>254</v>
      </c>
      <c r="C32" s="341"/>
      <c r="D32" s="341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1"/>
      <c r="P32" s="341"/>
      <c r="Q32" s="341"/>
      <c r="R32" s="341"/>
      <c r="S32" s="341"/>
      <c r="T32" s="341"/>
      <c r="U32" s="341"/>
      <c r="V32" s="342"/>
    </row>
    <row r="33" spans="1:22">
      <c r="A33" s="195" t="s">
        <v>252</v>
      </c>
      <c r="B33" s="196" t="s">
        <v>185</v>
      </c>
      <c r="C33" s="196" t="s">
        <v>186</v>
      </c>
      <c r="D33" s="196" t="s">
        <v>187</v>
      </c>
      <c r="E33" s="196" t="s">
        <v>188</v>
      </c>
      <c r="F33" s="196" t="s">
        <v>189</v>
      </c>
      <c r="G33" s="196" t="s">
        <v>190</v>
      </c>
      <c r="H33" s="196" t="s">
        <v>191</v>
      </c>
      <c r="I33" s="196" t="s">
        <v>192</v>
      </c>
      <c r="J33" s="196" t="s">
        <v>193</v>
      </c>
      <c r="K33" s="196" t="s">
        <v>194</v>
      </c>
      <c r="L33" s="196" t="s">
        <v>195</v>
      </c>
      <c r="M33" s="196" t="s">
        <v>196</v>
      </c>
      <c r="N33" s="196" t="s">
        <v>197</v>
      </c>
      <c r="O33" s="196" t="s">
        <v>255</v>
      </c>
      <c r="P33" s="196" t="s">
        <v>199</v>
      </c>
      <c r="Q33" s="196" t="s">
        <v>200</v>
      </c>
      <c r="R33" s="196" t="s">
        <v>201</v>
      </c>
      <c r="S33" s="196" t="s">
        <v>202</v>
      </c>
      <c r="T33" s="196" t="s">
        <v>203</v>
      </c>
      <c r="U33" s="196" t="s">
        <v>204</v>
      </c>
      <c r="V33" s="196" t="s">
        <v>205</v>
      </c>
    </row>
    <row r="34" spans="1:22">
      <c r="A34" s="196">
        <v>150</v>
      </c>
      <c r="B34" s="197">
        <v>1120</v>
      </c>
      <c r="C34" s="197">
        <v>1270.5</v>
      </c>
      <c r="D34" s="197">
        <v>1417.5</v>
      </c>
      <c r="E34" s="198">
        <v>1613.5</v>
      </c>
      <c r="F34" s="197">
        <v>1568</v>
      </c>
      <c r="G34" s="198">
        <v>1760.5</v>
      </c>
      <c r="H34" s="197">
        <v>1718.5</v>
      </c>
      <c r="I34" s="198">
        <v>1911</v>
      </c>
      <c r="J34" s="199">
        <v>2058</v>
      </c>
      <c r="K34" s="198">
        <v>2061.5</v>
      </c>
      <c r="L34" s="199">
        <v>2205</v>
      </c>
      <c r="M34" s="198">
        <v>2208.5</v>
      </c>
      <c r="N34" s="199">
        <v>2355.5</v>
      </c>
      <c r="O34" s="198">
        <v>2359</v>
      </c>
      <c r="P34" s="199">
        <v>2506</v>
      </c>
      <c r="Q34" s="198">
        <v>2509.5</v>
      </c>
      <c r="R34" s="199">
        <v>2653</v>
      </c>
      <c r="S34" s="198">
        <v>2656.5</v>
      </c>
      <c r="T34" s="199">
        <v>2803.5</v>
      </c>
      <c r="U34" s="198">
        <v>2807</v>
      </c>
      <c r="V34" s="199">
        <v>2950.5</v>
      </c>
    </row>
    <row r="35" spans="1:22">
      <c r="A35" s="196">
        <v>175</v>
      </c>
      <c r="B35" s="197">
        <v>1225</v>
      </c>
      <c r="C35" s="197">
        <v>1389.5</v>
      </c>
      <c r="D35" s="197">
        <v>1554</v>
      </c>
      <c r="E35" s="198">
        <v>1764</v>
      </c>
      <c r="F35" s="197">
        <v>1718.5</v>
      </c>
      <c r="G35" s="198">
        <v>1928.5</v>
      </c>
      <c r="H35" s="197">
        <v>1883</v>
      </c>
      <c r="I35" s="198">
        <v>2093</v>
      </c>
      <c r="J35" s="199">
        <v>2250.5</v>
      </c>
      <c r="K35" s="198">
        <v>2257.5</v>
      </c>
      <c r="L35" s="199">
        <v>2415</v>
      </c>
      <c r="M35" s="198">
        <v>2422</v>
      </c>
      <c r="N35" s="199">
        <v>2579.5</v>
      </c>
      <c r="O35" s="198">
        <v>2586.5</v>
      </c>
      <c r="P35" s="199">
        <v>2744</v>
      </c>
      <c r="Q35" s="198">
        <v>2754.5</v>
      </c>
      <c r="R35" s="199">
        <v>2908.5</v>
      </c>
      <c r="S35" s="198">
        <v>2919</v>
      </c>
      <c r="T35" s="199">
        <v>3076.5</v>
      </c>
      <c r="U35" s="198">
        <v>3083.5</v>
      </c>
      <c r="V35" s="199">
        <v>3241</v>
      </c>
    </row>
    <row r="36" spans="1:22">
      <c r="A36" s="196">
        <v>200</v>
      </c>
      <c r="B36" s="197">
        <v>1330</v>
      </c>
      <c r="C36" s="197">
        <v>1508.5</v>
      </c>
      <c r="D36" s="197">
        <v>1690.5</v>
      </c>
      <c r="E36" s="198">
        <v>1911</v>
      </c>
      <c r="F36" s="197">
        <v>1872.5</v>
      </c>
      <c r="G36" s="198">
        <v>2093</v>
      </c>
      <c r="H36" s="197">
        <v>2051</v>
      </c>
      <c r="I36" s="198">
        <v>2275</v>
      </c>
      <c r="J36" s="199">
        <v>2443</v>
      </c>
      <c r="K36" s="198">
        <v>2453.5</v>
      </c>
      <c r="L36" s="199">
        <v>2625</v>
      </c>
      <c r="M36" s="198">
        <v>2635.5</v>
      </c>
      <c r="N36" s="199">
        <v>2803.5</v>
      </c>
      <c r="O36" s="198">
        <v>2817.5</v>
      </c>
      <c r="P36" s="199">
        <v>2985.5</v>
      </c>
      <c r="Q36" s="198">
        <v>2996</v>
      </c>
      <c r="R36" s="199">
        <v>3167.5</v>
      </c>
      <c r="S36" s="198">
        <v>3178</v>
      </c>
      <c r="T36" s="199">
        <v>3346</v>
      </c>
      <c r="U36" s="198">
        <v>3360</v>
      </c>
      <c r="V36" s="199">
        <v>3528</v>
      </c>
    </row>
    <row r="37" spans="1:22">
      <c r="A37" s="196">
        <v>225</v>
      </c>
      <c r="B37" s="197">
        <v>1431.5</v>
      </c>
      <c r="C37" s="197">
        <v>1627.5</v>
      </c>
      <c r="D37" s="197">
        <v>1827</v>
      </c>
      <c r="E37" s="198">
        <v>2061.5</v>
      </c>
      <c r="F37" s="197">
        <v>2023</v>
      </c>
      <c r="G37" s="198">
        <v>2257.5</v>
      </c>
      <c r="H37" s="197">
        <v>2219</v>
      </c>
      <c r="I37" s="198">
        <v>2457</v>
      </c>
      <c r="J37" s="199">
        <v>2635.5</v>
      </c>
      <c r="K37" s="198">
        <v>2653</v>
      </c>
      <c r="L37" s="199">
        <v>2831.5</v>
      </c>
      <c r="M37" s="198">
        <v>2849</v>
      </c>
      <c r="N37" s="199">
        <v>3031</v>
      </c>
      <c r="O37" s="198">
        <v>3045</v>
      </c>
      <c r="P37" s="199">
        <v>3227</v>
      </c>
      <c r="Q37" s="198">
        <v>3241</v>
      </c>
      <c r="R37" s="199">
        <v>3423</v>
      </c>
      <c r="S37" s="198">
        <v>3440.5</v>
      </c>
      <c r="T37" s="199">
        <v>3619</v>
      </c>
      <c r="U37" s="198">
        <v>3636.5</v>
      </c>
      <c r="V37" s="199">
        <v>3815</v>
      </c>
    </row>
    <row r="38" spans="1:22">
      <c r="A38" s="196">
        <v>250</v>
      </c>
      <c r="B38" s="197">
        <v>1648.5</v>
      </c>
      <c r="C38" s="197">
        <v>1862</v>
      </c>
      <c r="D38" s="197">
        <v>2072</v>
      </c>
      <c r="E38" s="198">
        <v>2359</v>
      </c>
      <c r="F38" s="197">
        <v>2215.5</v>
      </c>
      <c r="G38" s="198">
        <v>2572.5</v>
      </c>
      <c r="H38" s="197">
        <v>2499</v>
      </c>
      <c r="I38" s="198">
        <v>2786</v>
      </c>
      <c r="J38" s="199">
        <v>3052</v>
      </c>
      <c r="K38" s="198">
        <v>2999.5</v>
      </c>
      <c r="L38" s="199">
        <v>3265.5</v>
      </c>
      <c r="M38" s="198">
        <v>3209.5</v>
      </c>
      <c r="N38" s="199">
        <v>3475.5</v>
      </c>
      <c r="O38" s="198">
        <v>3423</v>
      </c>
      <c r="P38" s="199">
        <v>3689</v>
      </c>
      <c r="Q38" s="198">
        <v>3636.5</v>
      </c>
      <c r="R38" s="199">
        <v>3902.5</v>
      </c>
      <c r="S38" s="198">
        <v>3846.5</v>
      </c>
      <c r="T38" s="199">
        <v>4116</v>
      </c>
      <c r="U38" s="198">
        <v>4060</v>
      </c>
      <c r="V38" s="199">
        <v>4326</v>
      </c>
    </row>
    <row r="39" spans="1:22">
      <c r="A39" s="196">
        <v>275</v>
      </c>
      <c r="B39" s="197">
        <v>1764</v>
      </c>
      <c r="C39" s="197">
        <v>1991.5</v>
      </c>
      <c r="D39" s="197">
        <v>2219</v>
      </c>
      <c r="E39" s="198">
        <v>2527</v>
      </c>
      <c r="F39" s="197">
        <v>2446.5</v>
      </c>
      <c r="G39" s="198">
        <v>2754.5</v>
      </c>
      <c r="H39" s="197">
        <v>2677.5</v>
      </c>
      <c r="I39" s="198">
        <v>2982</v>
      </c>
      <c r="J39" s="199">
        <v>3269</v>
      </c>
      <c r="K39" s="198">
        <v>3209.5</v>
      </c>
      <c r="L39" s="199">
        <v>3496.5</v>
      </c>
      <c r="M39" s="198">
        <v>3437</v>
      </c>
      <c r="N39" s="199">
        <v>3724</v>
      </c>
      <c r="O39" s="198">
        <v>3668</v>
      </c>
      <c r="P39" s="199">
        <v>3951.5</v>
      </c>
      <c r="Q39" s="198">
        <v>3895.5</v>
      </c>
      <c r="R39" s="199">
        <v>4179</v>
      </c>
      <c r="S39" s="198">
        <v>4123</v>
      </c>
      <c r="T39" s="199">
        <v>4410</v>
      </c>
      <c r="U39" s="198">
        <v>4350.5</v>
      </c>
      <c r="V39" s="199">
        <v>4637.5</v>
      </c>
    </row>
    <row r="40" spans="1:22">
      <c r="A40" s="196">
        <v>300</v>
      </c>
      <c r="B40" s="197">
        <v>1879.5</v>
      </c>
      <c r="C40" s="197">
        <v>2121</v>
      </c>
      <c r="D40" s="197">
        <v>2366</v>
      </c>
      <c r="E40" s="198">
        <v>2691.5</v>
      </c>
      <c r="F40" s="197">
        <v>2611</v>
      </c>
      <c r="G40" s="198">
        <v>2933</v>
      </c>
      <c r="H40" s="197">
        <v>2856</v>
      </c>
      <c r="I40" s="198">
        <v>3178</v>
      </c>
      <c r="J40" s="199">
        <v>3493</v>
      </c>
      <c r="K40" s="198">
        <v>3423</v>
      </c>
      <c r="L40" s="199">
        <v>3727.5</v>
      </c>
      <c r="M40" s="198">
        <v>3664.5</v>
      </c>
      <c r="N40" s="199">
        <v>3972.5</v>
      </c>
      <c r="O40" s="198">
        <v>3909.5</v>
      </c>
      <c r="P40" s="199">
        <v>4214</v>
      </c>
      <c r="Q40" s="198">
        <v>4154.5</v>
      </c>
      <c r="R40" s="199">
        <v>4459</v>
      </c>
      <c r="S40" s="198">
        <v>4399.5</v>
      </c>
      <c r="T40" s="199">
        <v>4704</v>
      </c>
      <c r="U40" s="198">
        <v>4641</v>
      </c>
      <c r="V40" s="199">
        <v>4949</v>
      </c>
    </row>
    <row r="41" spans="1:22">
      <c r="A41" s="196">
        <v>325</v>
      </c>
      <c r="B41" s="197">
        <v>1995</v>
      </c>
      <c r="C41" s="197">
        <v>2254</v>
      </c>
      <c r="D41" s="197">
        <v>2513</v>
      </c>
      <c r="E41" s="198">
        <v>2856</v>
      </c>
      <c r="F41" s="197">
        <v>2772</v>
      </c>
      <c r="G41" s="198">
        <v>3115</v>
      </c>
      <c r="H41" s="197">
        <v>3034.5</v>
      </c>
      <c r="I41" s="198">
        <v>3374</v>
      </c>
      <c r="J41" s="199">
        <v>3699.5</v>
      </c>
      <c r="K41" s="198">
        <v>3633</v>
      </c>
      <c r="L41" s="199">
        <v>3958.5</v>
      </c>
      <c r="M41" s="198">
        <v>3895.5</v>
      </c>
      <c r="N41" s="199">
        <v>4217.5</v>
      </c>
      <c r="O41" s="198">
        <v>4154.5</v>
      </c>
      <c r="P41" s="199">
        <v>4476.5</v>
      </c>
      <c r="Q41" s="198">
        <v>4413.5</v>
      </c>
      <c r="R41" s="199">
        <v>4739</v>
      </c>
      <c r="S41" s="198">
        <v>4672.5</v>
      </c>
      <c r="T41" s="199">
        <v>4998</v>
      </c>
      <c r="U41" s="198">
        <v>4935</v>
      </c>
      <c r="V41" s="199">
        <v>5257</v>
      </c>
    </row>
    <row r="42" spans="1:2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</row>
    <row r="43" spans="1:2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</row>
  </sheetData>
  <mergeCells count="7">
    <mergeCell ref="B32:V32"/>
    <mergeCell ref="U5:V5"/>
    <mergeCell ref="A1:C4"/>
    <mergeCell ref="N5:P5"/>
    <mergeCell ref="D1:S4"/>
    <mergeCell ref="B6:V6"/>
    <mergeCell ref="B18:V18"/>
  </mergeCells>
  <pageMargins left="0.7" right="0.7" top="0.75" bottom="0.75" header="0.3" footer="0.3"/>
  <pageSetup paperSize="9" scale="6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zoomScale="85" zoomScaleNormal="85" workbookViewId="0">
      <selection activeCell="A5" sqref="A1:A1048576"/>
    </sheetView>
  </sheetViews>
  <sheetFormatPr defaultRowHeight="14.25"/>
  <cols>
    <col min="11" max="11" width="9.625" bestFit="1" customWidth="1"/>
  </cols>
  <sheetData>
    <row r="1" spans="1:19">
      <c r="A1" s="249"/>
      <c r="B1" s="249"/>
      <c r="C1" s="249"/>
      <c r="D1" s="289" t="s">
        <v>256</v>
      </c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</row>
    <row r="2" spans="1:19">
      <c r="A2" s="249"/>
      <c r="B2" s="249"/>
      <c r="C2" s="24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</row>
    <row r="3" spans="1:19">
      <c r="A3" s="249"/>
      <c r="B3" s="249"/>
      <c r="C3" s="24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</row>
    <row r="4" spans="1:19" ht="15" thickBot="1">
      <c r="A4" s="250"/>
      <c r="B4" s="250"/>
      <c r="C4" s="25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290"/>
      <c r="O4" s="290"/>
      <c r="P4" s="290"/>
      <c r="Q4" s="290"/>
      <c r="R4" s="290"/>
      <c r="S4" s="290"/>
    </row>
    <row r="5" spans="1:19" ht="15" customHeight="1">
      <c r="A5" s="221"/>
      <c r="B5" s="221"/>
      <c r="C5" s="221"/>
      <c r="D5" s="14"/>
      <c r="E5" s="223"/>
      <c r="F5" s="223"/>
      <c r="G5" s="223"/>
      <c r="H5" s="223"/>
      <c r="I5" s="223"/>
      <c r="J5" s="223"/>
      <c r="K5" s="223"/>
      <c r="L5" s="223"/>
      <c r="M5" s="223"/>
      <c r="N5" s="344"/>
      <c r="O5" s="344"/>
      <c r="P5" s="344"/>
      <c r="R5" s="343" t="s">
        <v>1</v>
      </c>
      <c r="S5" s="343"/>
    </row>
    <row r="6" spans="1:19" ht="19.5" customHeight="1">
      <c r="A6" s="69"/>
      <c r="B6" s="76" t="s">
        <v>3</v>
      </c>
      <c r="C6" s="347" t="s">
        <v>257</v>
      </c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  <c r="R6" s="345"/>
      <c r="S6" s="345"/>
    </row>
    <row r="7" spans="1:19" ht="15">
      <c r="A7" s="70" t="s">
        <v>252</v>
      </c>
      <c r="B7" s="71" t="s">
        <v>258</v>
      </c>
      <c r="C7" s="71" t="s">
        <v>259</v>
      </c>
      <c r="D7" s="71" t="s">
        <v>260</v>
      </c>
      <c r="E7" s="71" t="s">
        <v>261</v>
      </c>
      <c r="F7" s="71" t="s">
        <v>262</v>
      </c>
      <c r="G7" s="71" t="s">
        <v>263</v>
      </c>
      <c r="H7" s="71" t="s">
        <v>264</v>
      </c>
      <c r="I7" s="71" t="s">
        <v>265</v>
      </c>
      <c r="J7" s="71" t="s">
        <v>266</v>
      </c>
      <c r="K7" s="71" t="s">
        <v>255</v>
      </c>
      <c r="L7" s="71" t="s">
        <v>267</v>
      </c>
      <c r="M7" s="71" t="s">
        <v>268</v>
      </c>
      <c r="N7" s="71" t="s">
        <v>269</v>
      </c>
      <c r="O7" s="71" t="s">
        <v>270</v>
      </c>
      <c r="P7" s="71" t="s">
        <v>271</v>
      </c>
      <c r="Q7" s="71" t="s">
        <v>272</v>
      </c>
      <c r="R7" s="71" t="s">
        <v>273</v>
      </c>
      <c r="S7" s="71" t="s">
        <v>274</v>
      </c>
    </row>
    <row r="8" spans="1:19" ht="15">
      <c r="A8" s="71">
        <v>150</v>
      </c>
      <c r="B8" s="77">
        <v>393</v>
      </c>
      <c r="C8" s="77">
        <v>433</v>
      </c>
      <c r="D8" s="77">
        <v>473</v>
      </c>
      <c r="E8" s="77">
        <v>513</v>
      </c>
      <c r="F8" s="78">
        <v>537</v>
      </c>
      <c r="G8" s="77">
        <v>552</v>
      </c>
      <c r="H8" s="78">
        <v>577</v>
      </c>
      <c r="I8" s="77">
        <v>592</v>
      </c>
      <c r="J8" s="78">
        <v>617</v>
      </c>
      <c r="K8" s="78">
        <v>656</v>
      </c>
      <c r="L8" s="79">
        <v>688</v>
      </c>
      <c r="M8" s="78">
        <v>696</v>
      </c>
      <c r="N8" s="79">
        <v>728</v>
      </c>
      <c r="O8" s="80">
        <v>759</v>
      </c>
      <c r="P8" s="79">
        <v>767</v>
      </c>
      <c r="Q8" s="80">
        <v>799</v>
      </c>
      <c r="R8" s="79">
        <v>807</v>
      </c>
      <c r="S8" s="80">
        <v>839</v>
      </c>
    </row>
    <row r="9" spans="1:19" ht="15">
      <c r="A9" s="71">
        <v>175</v>
      </c>
      <c r="B9" s="77">
        <v>418</v>
      </c>
      <c r="C9" s="77">
        <v>458</v>
      </c>
      <c r="D9" s="77">
        <v>497</v>
      </c>
      <c r="E9" s="77">
        <v>537</v>
      </c>
      <c r="F9" s="78">
        <v>565</v>
      </c>
      <c r="G9" s="77">
        <v>577</v>
      </c>
      <c r="H9" s="78">
        <v>604</v>
      </c>
      <c r="I9" s="77">
        <v>617</v>
      </c>
      <c r="J9" s="78">
        <v>644</v>
      </c>
      <c r="K9" s="78">
        <v>684</v>
      </c>
      <c r="L9" s="79">
        <v>718</v>
      </c>
      <c r="M9" s="78">
        <v>724</v>
      </c>
      <c r="N9" s="79">
        <v>758</v>
      </c>
      <c r="O9" s="80">
        <v>792</v>
      </c>
      <c r="P9" s="79">
        <v>798</v>
      </c>
      <c r="Q9" s="80">
        <v>832</v>
      </c>
      <c r="R9" s="79">
        <v>838</v>
      </c>
      <c r="S9" s="80">
        <v>872</v>
      </c>
    </row>
    <row r="10" spans="1:19" ht="15">
      <c r="A10" s="71">
        <v>200</v>
      </c>
      <c r="B10" s="77">
        <v>442</v>
      </c>
      <c r="C10" s="77">
        <v>482</v>
      </c>
      <c r="D10" s="77">
        <v>522</v>
      </c>
      <c r="E10" s="77">
        <v>562</v>
      </c>
      <c r="F10" s="78">
        <v>592</v>
      </c>
      <c r="G10" s="77">
        <v>602</v>
      </c>
      <c r="H10" s="78">
        <v>632</v>
      </c>
      <c r="I10" s="77">
        <v>643</v>
      </c>
      <c r="J10" s="78">
        <v>672</v>
      </c>
      <c r="K10" s="78">
        <v>712</v>
      </c>
      <c r="L10" s="79">
        <v>748</v>
      </c>
      <c r="M10" s="78">
        <v>752</v>
      </c>
      <c r="N10" s="79">
        <v>789</v>
      </c>
      <c r="O10" s="80">
        <v>825</v>
      </c>
      <c r="P10" s="79">
        <v>829</v>
      </c>
      <c r="Q10" s="80">
        <v>865</v>
      </c>
      <c r="R10" s="79">
        <v>869</v>
      </c>
      <c r="S10" s="80">
        <v>905</v>
      </c>
    </row>
    <row r="11" spans="1:19" ht="15">
      <c r="A11" s="71">
        <v>225</v>
      </c>
      <c r="B11" s="77">
        <v>466</v>
      </c>
      <c r="C11" s="77">
        <v>506</v>
      </c>
      <c r="D11" s="77">
        <v>547</v>
      </c>
      <c r="E11" s="77">
        <v>587</v>
      </c>
      <c r="F11" s="78">
        <v>619</v>
      </c>
      <c r="G11" s="77">
        <v>628</v>
      </c>
      <c r="H11" s="78">
        <v>659</v>
      </c>
      <c r="I11" s="77">
        <v>668</v>
      </c>
      <c r="J11" s="78">
        <v>700</v>
      </c>
      <c r="K11" s="78">
        <v>740</v>
      </c>
      <c r="L11" s="79">
        <v>779</v>
      </c>
      <c r="M11" s="78">
        <v>780</v>
      </c>
      <c r="N11" s="79">
        <v>819</v>
      </c>
      <c r="O11" s="80">
        <v>857</v>
      </c>
      <c r="P11" s="79">
        <v>859</v>
      </c>
      <c r="Q11" s="80">
        <v>898</v>
      </c>
      <c r="R11" s="79">
        <v>900</v>
      </c>
      <c r="S11" s="80">
        <v>938</v>
      </c>
    </row>
    <row r="12" spans="1:19" ht="19.5">
      <c r="A12" s="81">
        <v>250</v>
      </c>
      <c r="B12" s="82">
        <v>490</v>
      </c>
      <c r="C12" s="82">
        <v>531</v>
      </c>
      <c r="D12" s="82">
        <v>571</v>
      </c>
      <c r="E12" s="82">
        <v>612</v>
      </c>
      <c r="F12" s="83">
        <v>946</v>
      </c>
      <c r="G12" s="82">
        <v>653</v>
      </c>
      <c r="H12" s="83">
        <v>687</v>
      </c>
      <c r="I12" s="82">
        <v>693</v>
      </c>
      <c r="J12" s="83">
        <v>727</v>
      </c>
      <c r="K12" s="83">
        <v>768</v>
      </c>
      <c r="L12" s="84">
        <v>809</v>
      </c>
      <c r="M12" s="83">
        <v>809</v>
      </c>
      <c r="N12" s="84">
        <v>849</v>
      </c>
      <c r="O12" s="85">
        <v>890</v>
      </c>
      <c r="P12" s="84">
        <v>890</v>
      </c>
      <c r="Q12" s="85">
        <v>931</v>
      </c>
      <c r="R12" s="84">
        <v>931</v>
      </c>
      <c r="S12" s="85">
        <v>971</v>
      </c>
    </row>
    <row r="13" spans="1:19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</row>
    <row r="14" spans="1:19">
      <c r="R14" s="75"/>
      <c r="S14" s="75"/>
    </row>
    <row r="15" spans="1:19" ht="15">
      <c r="A15" s="69"/>
      <c r="B15" s="76" t="s">
        <v>3</v>
      </c>
      <c r="C15" s="347" t="s">
        <v>275</v>
      </c>
      <c r="D15" s="345"/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5"/>
      <c r="P15" s="345"/>
      <c r="Q15" s="345"/>
      <c r="R15" s="345"/>
      <c r="S15" s="345"/>
    </row>
    <row r="16" spans="1:19" ht="15">
      <c r="A16" s="70" t="s">
        <v>252</v>
      </c>
      <c r="B16" s="71" t="s">
        <v>258</v>
      </c>
      <c r="C16" s="71" t="s">
        <v>259</v>
      </c>
      <c r="D16" s="71" t="s">
        <v>260</v>
      </c>
      <c r="E16" s="71" t="s">
        <v>261</v>
      </c>
      <c r="F16" s="71" t="s">
        <v>262</v>
      </c>
      <c r="G16" s="71" t="s">
        <v>263</v>
      </c>
      <c r="H16" s="71" t="s">
        <v>264</v>
      </c>
      <c r="I16" s="71" t="s">
        <v>265</v>
      </c>
      <c r="J16" s="71" t="s">
        <v>266</v>
      </c>
      <c r="K16" s="71" t="s">
        <v>255</v>
      </c>
      <c r="L16" s="71" t="s">
        <v>267</v>
      </c>
      <c r="M16" s="71" t="s">
        <v>268</v>
      </c>
      <c r="N16" s="71" t="s">
        <v>269</v>
      </c>
      <c r="O16" s="71" t="s">
        <v>270</v>
      </c>
      <c r="P16" s="71" t="s">
        <v>271</v>
      </c>
      <c r="Q16" s="71" t="s">
        <v>272</v>
      </c>
      <c r="R16" s="71" t="s">
        <v>273</v>
      </c>
      <c r="S16" s="71" t="s">
        <v>274</v>
      </c>
    </row>
    <row r="17" spans="1:19" ht="15">
      <c r="A17" s="71">
        <v>150</v>
      </c>
      <c r="B17" s="72">
        <v>798</v>
      </c>
      <c r="C17" s="72">
        <v>910</v>
      </c>
      <c r="D17" s="72">
        <v>1025.5</v>
      </c>
      <c r="E17" s="72">
        <v>1137.5</v>
      </c>
      <c r="F17" s="73">
        <v>1158.5</v>
      </c>
      <c r="G17" s="72">
        <v>1249.5</v>
      </c>
      <c r="H17" s="73">
        <v>1270.5</v>
      </c>
      <c r="I17" s="72">
        <v>1361.5</v>
      </c>
      <c r="J17" s="73">
        <v>1498</v>
      </c>
      <c r="K17" s="74">
        <v>1543.5</v>
      </c>
      <c r="L17" s="73">
        <v>1610</v>
      </c>
      <c r="M17" s="74">
        <v>1659</v>
      </c>
      <c r="N17" s="86">
        <v>1701</v>
      </c>
      <c r="O17" s="74">
        <v>1771</v>
      </c>
      <c r="P17" s="86">
        <v>1813</v>
      </c>
      <c r="Q17" s="74">
        <v>1883</v>
      </c>
      <c r="R17" s="86">
        <v>1925</v>
      </c>
      <c r="S17" s="86">
        <v>1638</v>
      </c>
    </row>
    <row r="18" spans="1:19" ht="15">
      <c r="A18" s="71">
        <v>175</v>
      </c>
      <c r="B18" s="72">
        <v>882</v>
      </c>
      <c r="C18" s="72">
        <v>1008</v>
      </c>
      <c r="D18" s="72">
        <v>1134</v>
      </c>
      <c r="E18" s="72">
        <v>1263.5</v>
      </c>
      <c r="F18" s="73">
        <v>1284.5</v>
      </c>
      <c r="G18" s="72">
        <v>1389.5</v>
      </c>
      <c r="H18" s="73">
        <v>1410.5</v>
      </c>
      <c r="I18" s="72">
        <v>1515.5</v>
      </c>
      <c r="J18" s="73">
        <v>1662.5</v>
      </c>
      <c r="K18" s="74">
        <v>1715</v>
      </c>
      <c r="L18" s="73">
        <v>1788.5</v>
      </c>
      <c r="M18" s="74">
        <v>1841</v>
      </c>
      <c r="N18" s="86">
        <v>1886.5</v>
      </c>
      <c r="O18" s="74">
        <v>1967</v>
      </c>
      <c r="P18" s="86">
        <v>2012.5</v>
      </c>
      <c r="Q18" s="74">
        <v>2093</v>
      </c>
      <c r="R18" s="86">
        <v>2138.5</v>
      </c>
      <c r="S18" s="86">
        <v>1777</v>
      </c>
    </row>
    <row r="19" spans="1:19" ht="15">
      <c r="A19" s="71">
        <v>200</v>
      </c>
      <c r="B19" s="72">
        <v>966</v>
      </c>
      <c r="C19" s="72">
        <v>1106</v>
      </c>
      <c r="D19" s="72">
        <v>1246</v>
      </c>
      <c r="E19" s="72">
        <v>1386</v>
      </c>
      <c r="F19" s="73">
        <v>1410.5</v>
      </c>
      <c r="G19" s="72">
        <v>1526</v>
      </c>
      <c r="H19" s="73">
        <v>1550.5</v>
      </c>
      <c r="I19" s="72">
        <v>1666</v>
      </c>
      <c r="J19" s="73">
        <v>1830.5</v>
      </c>
      <c r="K19" s="74">
        <v>1883</v>
      </c>
      <c r="L19" s="73">
        <v>1970.5</v>
      </c>
      <c r="M19" s="74">
        <v>2023</v>
      </c>
      <c r="N19" s="86">
        <v>2072</v>
      </c>
      <c r="O19" s="74">
        <v>2163</v>
      </c>
      <c r="P19" s="86">
        <v>2212</v>
      </c>
      <c r="Q19" s="74">
        <v>2303</v>
      </c>
      <c r="R19" s="86">
        <v>2348.5</v>
      </c>
      <c r="S19" s="86">
        <v>1916</v>
      </c>
    </row>
    <row r="20" spans="1:19" ht="15">
      <c r="A20" s="71">
        <v>225</v>
      </c>
      <c r="B20" s="72">
        <v>1053.5</v>
      </c>
      <c r="C20" s="72">
        <v>1204</v>
      </c>
      <c r="D20" s="72">
        <v>1358</v>
      </c>
      <c r="E20" s="72">
        <v>1512</v>
      </c>
      <c r="F20" s="73">
        <v>1540</v>
      </c>
      <c r="G20" s="72">
        <v>1669.5</v>
      </c>
      <c r="H20" s="73">
        <v>1694</v>
      </c>
      <c r="I20" s="72">
        <v>1816.5</v>
      </c>
      <c r="J20" s="73">
        <v>1998.5</v>
      </c>
      <c r="K20" s="74">
        <v>2054.5</v>
      </c>
      <c r="L20" s="73">
        <v>2152.5</v>
      </c>
      <c r="M20" s="74">
        <v>2205</v>
      </c>
      <c r="N20" s="86">
        <v>2257.5</v>
      </c>
      <c r="O20" s="74">
        <v>2359</v>
      </c>
      <c r="P20" s="86">
        <v>2408</v>
      </c>
      <c r="Q20" s="74">
        <v>2513</v>
      </c>
      <c r="R20" s="86">
        <v>2562</v>
      </c>
      <c r="S20" s="86">
        <v>2054</v>
      </c>
    </row>
    <row r="21" spans="1:19" ht="19.5">
      <c r="A21" s="81">
        <v>250</v>
      </c>
      <c r="B21" s="82">
        <v>1137.5</v>
      </c>
      <c r="C21" s="82">
        <v>1302</v>
      </c>
      <c r="D21" s="82">
        <v>1470</v>
      </c>
      <c r="E21" s="82">
        <v>1634.5</v>
      </c>
      <c r="F21" s="83">
        <v>1666</v>
      </c>
      <c r="G21" s="82">
        <v>1802.5</v>
      </c>
      <c r="H21" s="83">
        <v>1834</v>
      </c>
      <c r="I21" s="82">
        <v>1970.5</v>
      </c>
      <c r="J21" s="83">
        <v>2166.5</v>
      </c>
      <c r="K21" s="84">
        <v>2222.5</v>
      </c>
      <c r="L21" s="83">
        <v>2401</v>
      </c>
      <c r="M21" s="84">
        <v>2390.5</v>
      </c>
      <c r="N21" s="85">
        <v>2439.5</v>
      </c>
      <c r="O21" s="84">
        <v>2555</v>
      </c>
      <c r="P21" s="85">
        <v>2607.5</v>
      </c>
      <c r="Q21" s="84">
        <v>2723</v>
      </c>
      <c r="R21" s="85">
        <v>2772</v>
      </c>
      <c r="S21" s="85">
        <v>2195</v>
      </c>
    </row>
    <row r="24" spans="1:19" ht="15">
      <c r="A24" s="69"/>
      <c r="B24" s="76" t="s">
        <v>3</v>
      </c>
      <c r="C24" s="347" t="s">
        <v>276</v>
      </c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5"/>
      <c r="P24" s="345"/>
      <c r="Q24" s="345"/>
      <c r="R24" s="345"/>
      <c r="S24" s="345"/>
    </row>
    <row r="25" spans="1:19" ht="15">
      <c r="A25" s="70" t="s">
        <v>252</v>
      </c>
      <c r="B25" s="71" t="s">
        <v>258</v>
      </c>
      <c r="C25" s="71" t="s">
        <v>259</v>
      </c>
      <c r="D25" s="71" t="s">
        <v>260</v>
      </c>
      <c r="E25" s="71" t="s">
        <v>261</v>
      </c>
      <c r="F25" s="71" t="s">
        <v>262</v>
      </c>
      <c r="G25" s="71" t="s">
        <v>263</v>
      </c>
      <c r="H25" s="71" t="s">
        <v>264</v>
      </c>
      <c r="I25" s="71" t="s">
        <v>265</v>
      </c>
      <c r="J25" s="71" t="s">
        <v>266</v>
      </c>
      <c r="K25" s="71" t="s">
        <v>255</v>
      </c>
      <c r="L25" s="71" t="s">
        <v>267</v>
      </c>
      <c r="M25" s="71" t="s">
        <v>268</v>
      </c>
      <c r="N25" s="71" t="s">
        <v>269</v>
      </c>
      <c r="O25" s="71" t="s">
        <v>270</v>
      </c>
      <c r="P25" s="71" t="s">
        <v>271</v>
      </c>
      <c r="Q25" s="71" t="s">
        <v>272</v>
      </c>
      <c r="R25" s="71" t="s">
        <v>273</v>
      </c>
      <c r="S25" s="71" t="s">
        <v>274</v>
      </c>
    </row>
    <row r="26" spans="1:19" ht="15">
      <c r="A26" s="71">
        <v>150</v>
      </c>
      <c r="B26" s="72">
        <v>393</v>
      </c>
      <c r="C26" s="72">
        <v>433</v>
      </c>
      <c r="D26" s="72">
        <v>473</v>
      </c>
      <c r="E26" s="72">
        <v>513</v>
      </c>
      <c r="F26" s="73">
        <v>537</v>
      </c>
      <c r="G26" s="72">
        <v>552</v>
      </c>
      <c r="H26" s="73">
        <v>577</v>
      </c>
      <c r="I26" s="72">
        <v>592</v>
      </c>
      <c r="J26" s="73">
        <v>617</v>
      </c>
      <c r="K26" s="73">
        <v>656</v>
      </c>
      <c r="L26" s="74">
        <v>688</v>
      </c>
      <c r="M26" s="73">
        <v>696</v>
      </c>
      <c r="N26" s="74">
        <v>728</v>
      </c>
      <c r="O26" s="86">
        <v>759</v>
      </c>
      <c r="P26" s="74">
        <v>767</v>
      </c>
      <c r="Q26" s="86">
        <v>799</v>
      </c>
      <c r="R26" s="74">
        <v>807</v>
      </c>
      <c r="S26" s="86">
        <v>839</v>
      </c>
    </row>
    <row r="27" spans="1:19" ht="15">
      <c r="A27" s="71">
        <v>175</v>
      </c>
      <c r="B27" s="72">
        <v>418</v>
      </c>
      <c r="C27" s="72">
        <v>458</v>
      </c>
      <c r="D27" s="72">
        <v>497</v>
      </c>
      <c r="E27" s="72">
        <v>537</v>
      </c>
      <c r="F27" s="73">
        <v>565</v>
      </c>
      <c r="G27" s="72">
        <v>577</v>
      </c>
      <c r="H27" s="73">
        <v>604</v>
      </c>
      <c r="I27" s="72">
        <v>617</v>
      </c>
      <c r="J27" s="73">
        <v>644</v>
      </c>
      <c r="K27" s="73">
        <v>684</v>
      </c>
      <c r="L27" s="74">
        <v>718</v>
      </c>
      <c r="M27" s="73">
        <v>724</v>
      </c>
      <c r="N27" s="74">
        <v>758</v>
      </c>
      <c r="O27" s="86">
        <v>792</v>
      </c>
      <c r="P27" s="74">
        <v>798</v>
      </c>
      <c r="Q27" s="86">
        <v>932</v>
      </c>
      <c r="R27" s="74">
        <v>838</v>
      </c>
      <c r="S27" s="86">
        <v>872</v>
      </c>
    </row>
    <row r="28" spans="1:19" ht="15">
      <c r="A28" s="71">
        <v>200</v>
      </c>
      <c r="B28" s="72">
        <v>442</v>
      </c>
      <c r="C28" s="72">
        <v>482</v>
      </c>
      <c r="D28" s="72">
        <v>522</v>
      </c>
      <c r="E28" s="72">
        <v>562</v>
      </c>
      <c r="F28" s="73">
        <v>592</v>
      </c>
      <c r="G28" s="72">
        <v>602</v>
      </c>
      <c r="H28" s="73">
        <v>632</v>
      </c>
      <c r="I28" s="72">
        <v>643</v>
      </c>
      <c r="J28" s="73">
        <v>672</v>
      </c>
      <c r="K28" s="73">
        <v>712</v>
      </c>
      <c r="L28" s="74">
        <v>748</v>
      </c>
      <c r="M28" s="73">
        <v>752</v>
      </c>
      <c r="N28" s="74">
        <v>789</v>
      </c>
      <c r="O28" s="86">
        <v>825</v>
      </c>
      <c r="P28" s="74">
        <v>829</v>
      </c>
      <c r="Q28" s="86">
        <v>865</v>
      </c>
      <c r="R28" s="74">
        <v>869</v>
      </c>
      <c r="S28" s="86">
        <v>905</v>
      </c>
    </row>
    <row r="29" spans="1:19" ht="15">
      <c r="A29" s="71">
        <v>225</v>
      </c>
      <c r="B29" s="72">
        <v>466</v>
      </c>
      <c r="C29" s="72">
        <v>506</v>
      </c>
      <c r="D29" s="72">
        <v>547</v>
      </c>
      <c r="E29" s="72">
        <v>587</v>
      </c>
      <c r="F29" s="73">
        <v>619</v>
      </c>
      <c r="G29" s="72">
        <v>628</v>
      </c>
      <c r="H29" s="73">
        <v>659</v>
      </c>
      <c r="I29" s="72">
        <v>668</v>
      </c>
      <c r="J29" s="73">
        <v>700</v>
      </c>
      <c r="K29" s="73">
        <v>740</v>
      </c>
      <c r="L29" s="74">
        <v>779</v>
      </c>
      <c r="M29" s="73">
        <v>780</v>
      </c>
      <c r="N29" s="74">
        <v>819</v>
      </c>
      <c r="O29" s="86">
        <v>857</v>
      </c>
      <c r="P29" s="74">
        <v>859</v>
      </c>
      <c r="Q29" s="86">
        <v>898</v>
      </c>
      <c r="R29" s="74">
        <v>900</v>
      </c>
      <c r="S29" s="86">
        <v>938</v>
      </c>
    </row>
    <row r="30" spans="1:19" ht="15">
      <c r="A30" s="71">
        <v>250</v>
      </c>
      <c r="B30" s="72">
        <v>490</v>
      </c>
      <c r="C30" s="72">
        <v>531</v>
      </c>
      <c r="D30" s="72">
        <v>571</v>
      </c>
      <c r="E30" s="72">
        <v>612</v>
      </c>
      <c r="F30" s="73">
        <v>646</v>
      </c>
      <c r="G30" s="72">
        <v>653</v>
      </c>
      <c r="H30" s="73">
        <v>687</v>
      </c>
      <c r="I30" s="72">
        <v>693</v>
      </c>
      <c r="J30" s="73">
        <v>727</v>
      </c>
      <c r="K30" s="73">
        <v>768</v>
      </c>
      <c r="L30" s="74">
        <v>809</v>
      </c>
      <c r="M30" s="73">
        <v>809</v>
      </c>
      <c r="N30" s="74">
        <v>849</v>
      </c>
      <c r="O30" s="86">
        <v>890</v>
      </c>
      <c r="P30" s="74">
        <v>890</v>
      </c>
      <c r="Q30" s="86">
        <v>931</v>
      </c>
      <c r="R30" s="74">
        <v>931</v>
      </c>
      <c r="S30" s="86">
        <v>971</v>
      </c>
    </row>
    <row r="31" spans="1:19" ht="15">
      <c r="A31" s="71">
        <v>275</v>
      </c>
      <c r="B31" s="72">
        <v>514</v>
      </c>
      <c r="C31" s="72">
        <v>555</v>
      </c>
      <c r="D31" s="72">
        <v>596</v>
      </c>
      <c r="E31" s="72">
        <v>637</v>
      </c>
      <c r="F31" s="73">
        <v>673</v>
      </c>
      <c r="G31" s="72">
        <v>678</v>
      </c>
      <c r="H31" s="73">
        <v>714</v>
      </c>
      <c r="I31" s="72">
        <v>719</v>
      </c>
      <c r="J31" s="73">
        <v>755</v>
      </c>
      <c r="K31" s="73">
        <v>796</v>
      </c>
      <c r="L31" s="74">
        <v>839</v>
      </c>
      <c r="M31" s="73">
        <v>837</v>
      </c>
      <c r="N31" s="74">
        <v>880</v>
      </c>
      <c r="O31" s="86">
        <v>923</v>
      </c>
      <c r="P31" s="74">
        <v>921</v>
      </c>
      <c r="Q31" s="86">
        <v>964</v>
      </c>
      <c r="R31" s="74">
        <v>962</v>
      </c>
      <c r="S31" s="86">
        <v>1005</v>
      </c>
    </row>
    <row r="32" spans="1:19" ht="19.5">
      <c r="A32" s="81">
        <v>300</v>
      </c>
      <c r="B32" s="82">
        <v>538</v>
      </c>
      <c r="C32" s="82">
        <v>580</v>
      </c>
      <c r="D32" s="82">
        <v>621</v>
      </c>
      <c r="E32" s="82">
        <v>662</v>
      </c>
      <c r="F32" s="83">
        <v>700</v>
      </c>
      <c r="G32" s="82">
        <v>703</v>
      </c>
      <c r="H32" s="83">
        <v>741</v>
      </c>
      <c r="I32" s="82">
        <v>744</v>
      </c>
      <c r="J32" s="83">
        <v>783</v>
      </c>
      <c r="K32" s="83">
        <v>824</v>
      </c>
      <c r="L32" s="84">
        <v>869</v>
      </c>
      <c r="M32" s="83">
        <v>865</v>
      </c>
      <c r="N32" s="84">
        <v>910</v>
      </c>
      <c r="O32" s="85">
        <v>956</v>
      </c>
      <c r="P32" s="84">
        <v>951</v>
      </c>
      <c r="Q32" s="85">
        <v>997</v>
      </c>
      <c r="R32" s="84">
        <v>992</v>
      </c>
      <c r="S32" s="85">
        <v>1038</v>
      </c>
    </row>
    <row r="33" spans="1:19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</row>
    <row r="34" spans="1:19">
      <c r="R34" s="75"/>
      <c r="S34" s="75"/>
    </row>
    <row r="35" spans="1:19" ht="15">
      <c r="A35" s="69"/>
      <c r="B35" s="76" t="s">
        <v>3</v>
      </c>
      <c r="C35" s="347" t="s">
        <v>277</v>
      </c>
      <c r="D35" s="345"/>
      <c r="E35" s="345"/>
      <c r="F35" s="345"/>
      <c r="G35" s="345"/>
      <c r="H35" s="345"/>
      <c r="I35" s="345"/>
      <c r="J35" s="345"/>
      <c r="K35" s="345"/>
      <c r="L35" s="345"/>
      <c r="M35" s="345"/>
      <c r="N35" s="345"/>
      <c r="O35" s="345"/>
      <c r="P35" s="345"/>
      <c r="Q35" s="345"/>
      <c r="R35" s="345"/>
      <c r="S35" s="345"/>
    </row>
    <row r="36" spans="1:19" ht="15">
      <c r="A36" s="70" t="s">
        <v>252</v>
      </c>
      <c r="B36" s="71" t="s">
        <v>258</v>
      </c>
      <c r="C36" s="71" t="s">
        <v>259</v>
      </c>
      <c r="D36" s="71" t="s">
        <v>260</v>
      </c>
      <c r="E36" s="71" t="s">
        <v>261</v>
      </c>
      <c r="F36" s="71" t="s">
        <v>262</v>
      </c>
      <c r="G36" s="71" t="s">
        <v>263</v>
      </c>
      <c r="H36" s="71" t="s">
        <v>264</v>
      </c>
      <c r="I36" s="71" t="s">
        <v>265</v>
      </c>
      <c r="J36" s="71" t="s">
        <v>266</v>
      </c>
      <c r="K36" s="71" t="s">
        <v>255</v>
      </c>
      <c r="L36" s="71" t="s">
        <v>267</v>
      </c>
      <c r="M36" s="71" t="s">
        <v>268</v>
      </c>
      <c r="N36" s="71" t="s">
        <v>269</v>
      </c>
      <c r="O36" s="71" t="s">
        <v>270</v>
      </c>
      <c r="P36" s="71" t="s">
        <v>271</v>
      </c>
      <c r="Q36" s="71" t="s">
        <v>272</v>
      </c>
      <c r="R36" s="71" t="s">
        <v>273</v>
      </c>
      <c r="S36" s="71" t="s">
        <v>274</v>
      </c>
    </row>
    <row r="37" spans="1:19" ht="15">
      <c r="A37" s="71">
        <v>150</v>
      </c>
      <c r="B37" s="72">
        <v>994</v>
      </c>
      <c r="C37" s="72">
        <v>1151.5</v>
      </c>
      <c r="D37" s="72">
        <v>1305.5</v>
      </c>
      <c r="E37" s="72">
        <v>1456</v>
      </c>
      <c r="F37" s="73">
        <v>1480.5</v>
      </c>
      <c r="G37" s="72">
        <v>1606.5</v>
      </c>
      <c r="H37" s="73">
        <v>1631</v>
      </c>
      <c r="I37" s="72">
        <v>1760.5</v>
      </c>
      <c r="J37" s="73">
        <v>1935.5</v>
      </c>
      <c r="K37" s="74">
        <v>1981</v>
      </c>
      <c r="L37" s="73">
        <v>2086</v>
      </c>
      <c r="M37" s="74">
        <v>3090.5</v>
      </c>
      <c r="N37" s="86">
        <v>2180.5</v>
      </c>
      <c r="O37" s="74">
        <v>2285.5</v>
      </c>
      <c r="P37" s="86">
        <v>2334.5</v>
      </c>
      <c r="Q37" s="74">
        <v>2436</v>
      </c>
      <c r="R37" s="86">
        <v>2485</v>
      </c>
      <c r="S37" s="86">
        <v>1766</v>
      </c>
    </row>
    <row r="38" spans="1:19" ht="15">
      <c r="A38" s="71">
        <v>175</v>
      </c>
      <c r="B38" s="72">
        <v>1102.5</v>
      </c>
      <c r="C38" s="72">
        <v>1274</v>
      </c>
      <c r="D38" s="72">
        <v>1442</v>
      </c>
      <c r="E38" s="72">
        <v>1610</v>
      </c>
      <c r="F38" s="73">
        <v>1634.5</v>
      </c>
      <c r="G38" s="72">
        <v>1778</v>
      </c>
      <c r="H38" s="73">
        <v>1806</v>
      </c>
      <c r="I38" s="72">
        <v>1949.5</v>
      </c>
      <c r="J38" s="73">
        <v>2142</v>
      </c>
      <c r="K38" s="74">
        <v>2194.5</v>
      </c>
      <c r="L38" s="73">
        <v>2313.5</v>
      </c>
      <c r="M38" s="74">
        <v>2362.5</v>
      </c>
      <c r="N38" s="86">
        <v>2411.5</v>
      </c>
      <c r="O38" s="74">
        <v>2530.5</v>
      </c>
      <c r="P38" s="86">
        <v>2579.5</v>
      </c>
      <c r="Q38" s="74">
        <v>2702</v>
      </c>
      <c r="R38" s="86">
        <v>2751</v>
      </c>
      <c r="S38" s="86">
        <v>1928</v>
      </c>
    </row>
    <row r="39" spans="1:19" ht="15">
      <c r="A39" s="71">
        <v>200</v>
      </c>
      <c r="B39" s="72">
        <v>1207.5</v>
      </c>
      <c r="C39" s="72">
        <v>1393</v>
      </c>
      <c r="D39" s="72">
        <v>1578.5</v>
      </c>
      <c r="E39" s="72">
        <v>1764</v>
      </c>
      <c r="F39" s="73">
        <v>1792</v>
      </c>
      <c r="G39" s="72">
        <v>1953</v>
      </c>
      <c r="H39" s="73">
        <v>1981</v>
      </c>
      <c r="I39" s="72">
        <v>2138.5</v>
      </c>
      <c r="J39" s="73">
        <v>2352</v>
      </c>
      <c r="K39" s="74">
        <v>2404.5</v>
      </c>
      <c r="L39" s="73">
        <v>2537.5</v>
      </c>
      <c r="M39" s="74">
        <v>2590</v>
      </c>
      <c r="N39" s="86">
        <v>2642.5</v>
      </c>
      <c r="O39" s="74">
        <v>2775.5</v>
      </c>
      <c r="P39" s="86">
        <v>2821</v>
      </c>
      <c r="Q39" s="74">
        <v>2964.5</v>
      </c>
      <c r="R39" s="86">
        <v>3013.5</v>
      </c>
      <c r="S39" s="86">
        <v>2089</v>
      </c>
    </row>
    <row r="40" spans="1:19" ht="15">
      <c r="A40" s="71">
        <v>225</v>
      </c>
      <c r="B40" s="72">
        <v>1309</v>
      </c>
      <c r="C40" s="72">
        <v>1512</v>
      </c>
      <c r="D40" s="72">
        <v>1715</v>
      </c>
      <c r="E40" s="72">
        <v>1918</v>
      </c>
      <c r="F40" s="73">
        <v>1949.5</v>
      </c>
      <c r="G40" s="72">
        <v>2124.5</v>
      </c>
      <c r="H40" s="73">
        <v>2152.5</v>
      </c>
      <c r="I40" s="72">
        <v>2327.5</v>
      </c>
      <c r="J40" s="73">
        <v>2562</v>
      </c>
      <c r="K40" s="74">
        <v>2614.5</v>
      </c>
      <c r="L40" s="73">
        <v>2765</v>
      </c>
      <c r="M40" s="74">
        <v>2817.5</v>
      </c>
      <c r="N40" s="86">
        <v>2768.5</v>
      </c>
      <c r="O40" s="74">
        <v>3020.5</v>
      </c>
      <c r="P40" s="86">
        <v>3076.5</v>
      </c>
      <c r="Q40" s="74">
        <v>3227</v>
      </c>
      <c r="R40" s="86">
        <v>3279.5</v>
      </c>
      <c r="S40" s="86">
        <v>2252</v>
      </c>
    </row>
    <row r="41" spans="1:19" ht="15">
      <c r="A41" s="71">
        <v>250</v>
      </c>
      <c r="B41" s="72">
        <v>1410.5</v>
      </c>
      <c r="C41" s="72">
        <v>1631</v>
      </c>
      <c r="D41" s="72">
        <v>1851.5</v>
      </c>
      <c r="E41" s="72">
        <v>2075.5</v>
      </c>
      <c r="F41" s="73">
        <v>2107</v>
      </c>
      <c r="G41" s="72">
        <v>2296</v>
      </c>
      <c r="H41" s="73">
        <v>2327.5</v>
      </c>
      <c r="I41" s="72">
        <v>2516.5</v>
      </c>
      <c r="J41" s="73">
        <v>2768.5</v>
      </c>
      <c r="K41" s="74">
        <v>2824.5</v>
      </c>
      <c r="L41" s="73">
        <v>2989</v>
      </c>
      <c r="M41" s="74">
        <v>3045</v>
      </c>
      <c r="N41" s="86">
        <v>3104.5</v>
      </c>
      <c r="O41" s="74">
        <v>3269</v>
      </c>
      <c r="P41" s="86">
        <v>3325</v>
      </c>
      <c r="Q41" s="74">
        <v>3489.5</v>
      </c>
      <c r="R41" s="86">
        <v>3545.5</v>
      </c>
      <c r="S41" s="86">
        <v>2414</v>
      </c>
    </row>
    <row r="42" spans="1:19" ht="19.5">
      <c r="A42" s="71">
        <v>275</v>
      </c>
      <c r="B42" s="82">
        <v>1480.5</v>
      </c>
      <c r="C42" s="82">
        <v>1753.5</v>
      </c>
      <c r="D42" s="82">
        <v>1991.5</v>
      </c>
      <c r="E42" s="82">
        <v>2229.5</v>
      </c>
      <c r="F42" s="83">
        <v>2264.5</v>
      </c>
      <c r="G42" s="82">
        <v>2467.5</v>
      </c>
      <c r="H42" s="83">
        <v>2502.5</v>
      </c>
      <c r="I42" s="82">
        <v>2705.5</v>
      </c>
      <c r="J42" s="83">
        <v>2978.5</v>
      </c>
      <c r="K42" s="84">
        <v>3038</v>
      </c>
      <c r="L42" s="83">
        <v>3216.5</v>
      </c>
      <c r="M42" s="84">
        <v>3276</v>
      </c>
      <c r="N42" s="85">
        <v>3335.5</v>
      </c>
      <c r="O42" s="84">
        <v>3514</v>
      </c>
      <c r="P42" s="85">
        <v>3570</v>
      </c>
      <c r="Q42" s="84">
        <v>3752</v>
      </c>
      <c r="R42" s="85">
        <v>3811.5</v>
      </c>
      <c r="S42" s="86">
        <v>2576</v>
      </c>
    </row>
    <row r="43" spans="1:19" ht="19.5">
      <c r="A43" s="81">
        <v>300</v>
      </c>
      <c r="B43" s="82">
        <v>1175</v>
      </c>
      <c r="C43" s="82">
        <v>1329</v>
      </c>
      <c r="D43" s="82">
        <v>1484</v>
      </c>
      <c r="E43" s="82">
        <v>1638</v>
      </c>
      <c r="F43" s="83">
        <v>1690</v>
      </c>
      <c r="G43" s="82">
        <v>1793</v>
      </c>
      <c r="H43" s="83">
        <v>1845</v>
      </c>
      <c r="I43" s="82">
        <v>1947</v>
      </c>
      <c r="J43" s="83">
        <v>1999</v>
      </c>
      <c r="K43" s="83">
        <v>2154</v>
      </c>
      <c r="L43" s="84">
        <v>2213</v>
      </c>
      <c r="M43" s="83">
        <v>2309</v>
      </c>
      <c r="N43" s="84">
        <v>2368</v>
      </c>
      <c r="O43" s="85">
        <v>2429</v>
      </c>
      <c r="P43" s="84">
        <v>2524</v>
      </c>
      <c r="Q43" s="85">
        <v>2583</v>
      </c>
      <c r="R43" s="84">
        <v>2678</v>
      </c>
      <c r="S43" s="85">
        <v>2739</v>
      </c>
    </row>
    <row r="66" spans="10:10">
      <c r="J66" s="91"/>
    </row>
  </sheetData>
  <mergeCells count="8">
    <mergeCell ref="C35:S35"/>
    <mergeCell ref="R5:S5"/>
    <mergeCell ref="N5:P5"/>
    <mergeCell ref="A1:C4"/>
    <mergeCell ref="D1:S4"/>
    <mergeCell ref="C6:S6"/>
    <mergeCell ref="C15:S15"/>
    <mergeCell ref="C24:S24"/>
  </mergeCells>
  <pageMargins left="0.7" right="0.7" top="0.75" bottom="0.75" header="0.3" footer="0.3"/>
  <pageSetup paperSize="9" scale="68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A116-DA61-4BC4-A1A0-19562C133B51}">
  <dimension ref="A1:S19"/>
  <sheetViews>
    <sheetView workbookViewId="0">
      <selection activeCell="B4" sqref="B4"/>
    </sheetView>
  </sheetViews>
  <sheetFormatPr defaultColWidth="9" defaultRowHeight="12"/>
  <cols>
    <col min="1" max="1" width="6" style="13" bestFit="1" customWidth="1"/>
    <col min="2" max="3" width="7" style="13" bestFit="1" customWidth="1"/>
    <col min="4" max="19" width="7.875" style="13" bestFit="1" customWidth="1"/>
    <col min="20" max="16384" width="9" style="13"/>
  </cols>
  <sheetData>
    <row r="1" spans="1:19">
      <c r="R1" s="157"/>
      <c r="S1" s="157"/>
    </row>
    <row r="2" spans="1:19">
      <c r="A2" s="158"/>
      <c r="B2" s="162" t="s">
        <v>3</v>
      </c>
      <c r="C2" s="348" t="s">
        <v>275</v>
      </c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</row>
    <row r="3" spans="1:19">
      <c r="A3" s="159" t="s">
        <v>252</v>
      </c>
      <c r="B3" s="160" t="s">
        <v>258</v>
      </c>
      <c r="C3" s="160" t="s">
        <v>259</v>
      </c>
      <c r="D3" s="160" t="s">
        <v>260</v>
      </c>
      <c r="E3" s="160" t="s">
        <v>261</v>
      </c>
      <c r="F3" s="160" t="s">
        <v>262</v>
      </c>
      <c r="G3" s="160" t="s">
        <v>263</v>
      </c>
      <c r="H3" s="160" t="s">
        <v>264</v>
      </c>
      <c r="I3" s="160" t="s">
        <v>265</v>
      </c>
      <c r="J3" s="160" t="s">
        <v>266</v>
      </c>
      <c r="K3" s="160" t="s">
        <v>255</v>
      </c>
      <c r="L3" s="160" t="s">
        <v>267</v>
      </c>
      <c r="M3" s="160" t="s">
        <v>268</v>
      </c>
      <c r="N3" s="160" t="s">
        <v>269</v>
      </c>
      <c r="O3" s="160" t="s">
        <v>270</v>
      </c>
      <c r="P3" s="160" t="s">
        <v>271</v>
      </c>
      <c r="Q3" s="160" t="s">
        <v>272</v>
      </c>
      <c r="R3" s="160" t="s">
        <v>273</v>
      </c>
      <c r="S3" s="160" t="s">
        <v>274</v>
      </c>
    </row>
    <row r="4" spans="1:19">
      <c r="A4" s="160">
        <v>150</v>
      </c>
      <c r="B4" s="161">
        <f>SUM(('SLIDING STANDARD'!B17+100)*1.4*3.8)</f>
        <v>4777.3599999999988</v>
      </c>
      <c r="C4" s="161">
        <f>SUM(('SLIDING STANDARD'!C17+100)*1.4*3.8)</f>
        <v>5373.2</v>
      </c>
      <c r="D4" s="161">
        <f>SUM(('SLIDING STANDARD'!D17+100)*1.4*3.8)</f>
        <v>5987.6599999999989</v>
      </c>
      <c r="E4" s="161">
        <f>SUM(('SLIDING STANDARD'!E17+100)*1.4*3.8)</f>
        <v>6583.5</v>
      </c>
      <c r="F4" s="161">
        <f>SUM(('SLIDING STANDARD'!F17+100)*1.4*3.8)</f>
        <v>6695.2199999999993</v>
      </c>
      <c r="G4" s="161">
        <f>SUM(('SLIDING STANDARD'!G17+100)*1.4*3.8)</f>
        <v>7179.3399999999992</v>
      </c>
      <c r="H4" s="161">
        <f>SUM(('SLIDING STANDARD'!H17+100)*1.4*3.8)</f>
        <v>7291.0599999999986</v>
      </c>
      <c r="I4" s="161">
        <f>SUM(('SLIDING STANDARD'!I17+100)*1.4*3.8)</f>
        <v>7775.1799999999994</v>
      </c>
      <c r="J4" s="161">
        <f>SUM(('SLIDING STANDARD'!J17+100)*1.4*3.8)</f>
        <v>8501.3599999999988</v>
      </c>
      <c r="K4" s="161">
        <f>SUM(('SLIDING STANDARD'!K17+100)*1.4*3.8)</f>
        <v>8743.4199999999983</v>
      </c>
      <c r="L4" s="161">
        <f>SUM(('SLIDING STANDARD'!L17+100)*1.4*3.8)</f>
        <v>9097.1999999999989</v>
      </c>
      <c r="M4" s="161">
        <f>SUM(('SLIDING STANDARD'!M17+100)*1.4*3.8)</f>
        <v>9357.8799999999992</v>
      </c>
      <c r="N4" s="161">
        <f>SUM(('SLIDING STANDARD'!N17+100)*1.4*3.8)</f>
        <v>9581.3199999999979</v>
      </c>
      <c r="O4" s="161">
        <f>SUM(('SLIDING STANDARD'!O17+100)*1.4*3.8)</f>
        <v>9953.7199999999975</v>
      </c>
      <c r="P4" s="161">
        <f>SUM(('SLIDING STANDARD'!P17+100)*1.4*3.8)</f>
        <v>10177.159999999998</v>
      </c>
      <c r="Q4" s="161">
        <f>SUM(('SLIDING STANDARD'!Q17+100)*1.4*3.8)</f>
        <v>10549.56</v>
      </c>
      <c r="R4" s="161">
        <f>SUM(('SLIDING STANDARD'!R17+100)*1.4*3.8)</f>
        <v>10773</v>
      </c>
      <c r="S4" s="161">
        <f>SUM(('SLIDING STANDARD'!S17+100)*1.4*3.8)</f>
        <v>9246.159999999998</v>
      </c>
    </row>
    <row r="5" spans="1:19">
      <c r="A5" s="160">
        <v>175</v>
      </c>
      <c r="B5" s="161">
        <f>SUM(('SLIDING STANDARD'!B18+100)*1.4*3.8)</f>
        <v>5224.24</v>
      </c>
      <c r="C5" s="161">
        <f>SUM(('SLIDING STANDARD'!C18+100)*1.4*3.8)</f>
        <v>5894.5599999999986</v>
      </c>
      <c r="D5" s="161">
        <f>SUM(('SLIDING STANDARD'!D18+100)*1.4*3.8)</f>
        <v>6564.8799999999992</v>
      </c>
      <c r="E5" s="161">
        <f>SUM(('SLIDING STANDARD'!E18+100)*1.4*3.8)</f>
        <v>7253.8199999999988</v>
      </c>
      <c r="F5" s="161">
        <f>SUM(('SLIDING STANDARD'!F18+100)*1.4*3.8)</f>
        <v>7365.5399999999991</v>
      </c>
      <c r="G5" s="161">
        <f>SUM(('SLIDING STANDARD'!G18+100)*1.4*3.8)</f>
        <v>7924.1399999999985</v>
      </c>
      <c r="H5" s="161">
        <f>SUM(('SLIDING STANDARD'!H18+100)*1.4*3.8)</f>
        <v>8035.8599999999988</v>
      </c>
      <c r="I5" s="161">
        <f>SUM(('SLIDING STANDARD'!I18+100)*1.4*3.8)</f>
        <v>8594.4599999999991</v>
      </c>
      <c r="J5" s="161">
        <f>SUM(('SLIDING STANDARD'!J18+100)*1.4*3.8)</f>
        <v>9376.5</v>
      </c>
      <c r="K5" s="161">
        <f>SUM(('SLIDING STANDARD'!K18+100)*1.4*3.8)</f>
        <v>9655.7999999999993</v>
      </c>
      <c r="L5" s="161">
        <f>SUM(('SLIDING STANDARD'!L18+100)*1.4*3.8)</f>
        <v>10046.819999999998</v>
      </c>
      <c r="M5" s="161">
        <f>SUM(('SLIDING STANDARD'!M18+100)*1.4*3.8)</f>
        <v>10326.119999999999</v>
      </c>
      <c r="N5" s="161">
        <f>SUM(('SLIDING STANDARD'!N18+100)*1.4*3.8)</f>
        <v>10568.179999999998</v>
      </c>
      <c r="O5" s="161">
        <f>SUM(('SLIDING STANDARD'!O18+100)*1.4*3.8)</f>
        <v>10996.439999999999</v>
      </c>
      <c r="P5" s="161">
        <f>SUM(('SLIDING STANDARD'!P18+100)*1.4*3.8)</f>
        <v>11238.5</v>
      </c>
      <c r="Q5" s="161">
        <f>SUM(('SLIDING STANDARD'!Q18+100)*1.4*3.8)</f>
        <v>11666.759999999998</v>
      </c>
      <c r="R5" s="161">
        <f>SUM(('SLIDING STANDARD'!R18+100)*1.4*3.8)</f>
        <v>11908.819999999998</v>
      </c>
      <c r="S5" s="161">
        <f>SUM(('SLIDING STANDARD'!S18+100)*1.4*3.8)</f>
        <v>9985.6399999999976</v>
      </c>
    </row>
    <row r="6" spans="1:19">
      <c r="A6" s="160">
        <v>200</v>
      </c>
      <c r="B6" s="161">
        <f>SUM(('SLIDING STANDARD'!B19+100)*1.4*3.8)</f>
        <v>5671.119999999999</v>
      </c>
      <c r="C6" s="161">
        <f>SUM(('SLIDING STANDARD'!C19+100)*1.4*3.8)</f>
        <v>6415.9199999999992</v>
      </c>
      <c r="D6" s="161">
        <f>SUM(('SLIDING STANDARD'!D19+100)*1.4*3.8)</f>
        <v>7160.7199999999993</v>
      </c>
      <c r="E6" s="161">
        <f>SUM(('SLIDING STANDARD'!E19+100)*1.4*3.8)</f>
        <v>7905.5199999999995</v>
      </c>
      <c r="F6" s="161">
        <f>SUM(('SLIDING STANDARD'!F19+100)*1.4*3.8)</f>
        <v>8035.8599999999988</v>
      </c>
      <c r="G6" s="161">
        <f>SUM(('SLIDING STANDARD'!G19+100)*1.4*3.8)</f>
        <v>8650.3199999999979</v>
      </c>
      <c r="H6" s="161">
        <f>SUM(('SLIDING STANDARD'!H19+100)*1.4*3.8)</f>
        <v>8780.659999999998</v>
      </c>
      <c r="I6" s="161">
        <f>SUM(('SLIDING STANDARD'!I19+100)*1.4*3.8)</f>
        <v>9395.119999999999</v>
      </c>
      <c r="J6" s="161">
        <f>SUM(('SLIDING STANDARD'!J19+100)*1.4*3.8)</f>
        <v>10270.259999999998</v>
      </c>
      <c r="K6" s="161">
        <f>SUM(('SLIDING STANDARD'!K19+100)*1.4*3.8)</f>
        <v>10549.56</v>
      </c>
      <c r="L6" s="161">
        <f>SUM(('SLIDING STANDARD'!L19+100)*1.4*3.8)</f>
        <v>11015.06</v>
      </c>
      <c r="M6" s="161">
        <f>SUM(('SLIDING STANDARD'!M19+100)*1.4*3.8)</f>
        <v>11294.359999999999</v>
      </c>
      <c r="N6" s="161">
        <f>SUM(('SLIDING STANDARD'!N19+100)*1.4*3.8)</f>
        <v>11555.039999999999</v>
      </c>
      <c r="O6" s="161">
        <f>SUM(('SLIDING STANDARD'!O19+100)*1.4*3.8)</f>
        <v>12039.159999999998</v>
      </c>
      <c r="P6" s="161">
        <f>SUM(('SLIDING STANDARD'!P19+100)*1.4*3.8)</f>
        <v>12299.839999999998</v>
      </c>
      <c r="Q6" s="161">
        <f>SUM(('SLIDING STANDARD'!Q19+100)*1.4*3.8)</f>
        <v>12783.96</v>
      </c>
      <c r="R6" s="161">
        <f>SUM(('SLIDING STANDARD'!R19+100)*1.4*3.8)</f>
        <v>13026.019999999999</v>
      </c>
      <c r="S6" s="161">
        <f>SUM(('SLIDING STANDARD'!S19+100)*1.4*3.8)</f>
        <v>10725.119999999999</v>
      </c>
    </row>
    <row r="7" spans="1:19">
      <c r="A7" s="160">
        <v>225</v>
      </c>
      <c r="B7" s="161">
        <f>SUM(('SLIDING STANDARD'!B20+100)*1.4*3.8)</f>
        <v>6136.619999999999</v>
      </c>
      <c r="C7" s="161">
        <f>SUM(('SLIDING STANDARD'!C20+100)*1.4*3.8)</f>
        <v>6937.28</v>
      </c>
      <c r="D7" s="161">
        <f>SUM(('SLIDING STANDARD'!D20+100)*1.4*3.8)</f>
        <v>7756.5599999999986</v>
      </c>
      <c r="E7" s="161">
        <f>SUM(('SLIDING STANDARD'!E20+100)*1.4*3.8)</f>
        <v>8575.8399999999983</v>
      </c>
      <c r="F7" s="161">
        <f>SUM(('SLIDING STANDARD'!F20+100)*1.4*3.8)</f>
        <v>8724.7999999999993</v>
      </c>
      <c r="G7" s="161">
        <f>SUM(('SLIDING STANDARD'!G20+100)*1.4*3.8)</f>
        <v>9413.739999999998</v>
      </c>
      <c r="H7" s="161">
        <f>SUM(('SLIDING STANDARD'!H20+100)*1.4*3.8)</f>
        <v>9544.08</v>
      </c>
      <c r="I7" s="161">
        <f>SUM(('SLIDING STANDARD'!I20+100)*1.4*3.8)</f>
        <v>10195.779999999999</v>
      </c>
      <c r="J7" s="161">
        <f>SUM(('SLIDING STANDARD'!J20+100)*1.4*3.8)</f>
        <v>11164.019999999999</v>
      </c>
      <c r="K7" s="161">
        <f>SUM(('SLIDING STANDARD'!K20+100)*1.4*3.8)</f>
        <v>11461.939999999999</v>
      </c>
      <c r="L7" s="161">
        <f>SUM(('SLIDING STANDARD'!L20+100)*1.4*3.8)</f>
        <v>11983.3</v>
      </c>
      <c r="M7" s="161">
        <f>SUM(('SLIDING STANDARD'!M20+100)*1.4*3.8)</f>
        <v>12262.599999999999</v>
      </c>
      <c r="N7" s="161">
        <f>SUM(('SLIDING STANDARD'!N20+100)*1.4*3.8)</f>
        <v>12541.9</v>
      </c>
      <c r="O7" s="161">
        <f>SUM(('SLIDING STANDARD'!O20+100)*1.4*3.8)</f>
        <v>13081.88</v>
      </c>
      <c r="P7" s="161">
        <f>SUM(('SLIDING STANDARD'!P20+100)*1.4*3.8)</f>
        <v>13342.56</v>
      </c>
      <c r="Q7" s="161">
        <f>SUM(('SLIDING STANDARD'!Q20+100)*1.4*3.8)</f>
        <v>13901.159999999998</v>
      </c>
      <c r="R7" s="161">
        <f>SUM(('SLIDING STANDARD'!R20+100)*1.4*3.8)</f>
        <v>14161.839999999998</v>
      </c>
      <c r="S7" s="161">
        <f>SUM(('SLIDING STANDARD'!S20+100)*1.4*3.8)</f>
        <v>11459.279999999999</v>
      </c>
    </row>
    <row r="8" spans="1:19">
      <c r="A8" s="163">
        <v>250</v>
      </c>
      <c r="B8" s="164">
        <f>SUM(('SLIDING STANDARD'!B21+100)*1.4*3.8)</f>
        <v>6583.5</v>
      </c>
      <c r="C8" s="164">
        <f>SUM(('SLIDING STANDARD'!C21+100)*1.4*3.8)</f>
        <v>7458.6399999999994</v>
      </c>
      <c r="D8" s="164">
        <f>SUM(('SLIDING STANDARD'!D21+100)*1.4*3.8)</f>
        <v>8352.4</v>
      </c>
      <c r="E8" s="164">
        <f>SUM(('SLIDING STANDARD'!E21+100)*1.4*3.8)</f>
        <v>9227.5399999999991</v>
      </c>
      <c r="F8" s="164">
        <f>SUM(('SLIDING STANDARD'!F21+100)*1.4*3.8)</f>
        <v>9395.119999999999</v>
      </c>
      <c r="G8" s="164">
        <f>SUM(('SLIDING STANDARD'!G21+100)*1.4*3.8)</f>
        <v>10121.299999999999</v>
      </c>
      <c r="H8" s="164">
        <f>SUM(('SLIDING STANDARD'!H21+100)*1.4*3.8)</f>
        <v>10288.879999999999</v>
      </c>
      <c r="I8" s="164">
        <f>SUM(('SLIDING STANDARD'!I21+100)*1.4*3.8)</f>
        <v>11015.06</v>
      </c>
      <c r="J8" s="164">
        <f>SUM(('SLIDING STANDARD'!J21+100)*1.4*3.8)</f>
        <v>12057.779999999999</v>
      </c>
      <c r="K8" s="164">
        <f>SUM(('SLIDING STANDARD'!K21+100)*1.4*3.8)</f>
        <v>12355.699999999999</v>
      </c>
      <c r="L8" s="164">
        <f>SUM(('SLIDING STANDARD'!L21+100)*1.4*3.8)</f>
        <v>13305.319999999998</v>
      </c>
      <c r="M8" s="164">
        <f>SUM(('SLIDING STANDARD'!M21+100)*1.4*3.8)</f>
        <v>13249.46</v>
      </c>
      <c r="N8" s="164">
        <f>SUM(('SLIDING STANDARD'!N21+100)*1.4*3.8)</f>
        <v>13510.139999999998</v>
      </c>
      <c r="O8" s="164">
        <f>SUM(('SLIDING STANDARD'!O21+100)*1.4*3.8)</f>
        <v>14124.599999999997</v>
      </c>
      <c r="P8" s="164">
        <f>SUM(('SLIDING STANDARD'!P21+100)*1.4*3.8)</f>
        <v>14403.899999999998</v>
      </c>
      <c r="Q8" s="164">
        <f>SUM(('SLIDING STANDARD'!Q21+100)*1.4*3.8)</f>
        <v>15018.359999999999</v>
      </c>
      <c r="R8" s="164">
        <f>SUM(('SLIDING STANDARD'!R21+100)*1.4*3.8)</f>
        <v>15279.039999999999</v>
      </c>
      <c r="S8" s="164">
        <f>SUM(('SLIDING STANDARD'!S21+100)*1.4*3.8)</f>
        <v>12209.4</v>
      </c>
    </row>
    <row r="10" spans="1:19">
      <c r="R10" s="157"/>
      <c r="S10" s="157"/>
    </row>
    <row r="11" spans="1:19">
      <c r="A11" s="158"/>
      <c r="B11" s="162" t="s">
        <v>3</v>
      </c>
      <c r="C11" s="348" t="s">
        <v>277</v>
      </c>
      <c r="D11" s="349"/>
      <c r="E11" s="349"/>
      <c r="F11" s="349"/>
      <c r="G11" s="349"/>
      <c r="H11" s="349"/>
      <c r="I11" s="349"/>
      <c r="J11" s="349"/>
      <c r="K11" s="349"/>
      <c r="L11" s="349"/>
      <c r="M11" s="349"/>
      <c r="N11" s="349"/>
      <c r="O11" s="349"/>
      <c r="P11" s="349"/>
      <c r="Q11" s="349"/>
      <c r="R11" s="349"/>
      <c r="S11" s="349"/>
    </row>
    <row r="12" spans="1:19">
      <c r="A12" s="159" t="s">
        <v>252</v>
      </c>
      <c r="B12" s="160" t="s">
        <v>258</v>
      </c>
      <c r="C12" s="160" t="s">
        <v>259</v>
      </c>
      <c r="D12" s="160" t="s">
        <v>260</v>
      </c>
      <c r="E12" s="160" t="s">
        <v>261</v>
      </c>
      <c r="F12" s="160" t="s">
        <v>262</v>
      </c>
      <c r="G12" s="160" t="s">
        <v>263</v>
      </c>
      <c r="H12" s="160" t="s">
        <v>264</v>
      </c>
      <c r="I12" s="160" t="s">
        <v>265</v>
      </c>
      <c r="J12" s="160" t="s">
        <v>266</v>
      </c>
      <c r="K12" s="160" t="s">
        <v>255</v>
      </c>
      <c r="L12" s="160" t="s">
        <v>267</v>
      </c>
      <c r="M12" s="160" t="s">
        <v>268</v>
      </c>
      <c r="N12" s="160" t="s">
        <v>269</v>
      </c>
      <c r="O12" s="160" t="s">
        <v>270</v>
      </c>
      <c r="P12" s="160" t="s">
        <v>271</v>
      </c>
      <c r="Q12" s="160" t="s">
        <v>272</v>
      </c>
      <c r="R12" s="160" t="s">
        <v>273</v>
      </c>
      <c r="S12" s="160" t="s">
        <v>274</v>
      </c>
    </row>
    <row r="13" spans="1:19">
      <c r="A13" s="160">
        <v>150</v>
      </c>
      <c r="B13" s="161">
        <f>SUM(('SLIDING STANDARD'!B37)+100)*1.4*3.8</f>
        <v>5820.079999999999</v>
      </c>
      <c r="C13" s="161">
        <f>SUM(('SLIDING STANDARD'!C37)+100)*1.4*3.8</f>
        <v>6657.98</v>
      </c>
      <c r="D13" s="161">
        <f>SUM(('SLIDING STANDARD'!D37)+100)*1.4*3.8</f>
        <v>7477.2599999999993</v>
      </c>
      <c r="E13" s="161">
        <f>SUM(('SLIDING STANDARD'!E37)+100)*1.4*3.8</f>
        <v>8277.9199999999983</v>
      </c>
      <c r="F13" s="161">
        <f>SUM(('SLIDING STANDARD'!F37)+100)*1.4*3.8</f>
        <v>8408.2599999999984</v>
      </c>
      <c r="G13" s="161">
        <f>SUM(('SLIDING STANDARD'!G37)+100)*1.4*3.8</f>
        <v>9078.58</v>
      </c>
      <c r="H13" s="161">
        <f>SUM(('SLIDING STANDARD'!H37)+100)*1.4*3.8</f>
        <v>9208.9199999999983</v>
      </c>
      <c r="I13" s="161">
        <f>SUM(('SLIDING STANDARD'!I37)+100)*1.4*3.8</f>
        <v>9897.8599999999988</v>
      </c>
      <c r="J13" s="161">
        <f>SUM(('SLIDING STANDARD'!J37)+100)*1.4*3.8</f>
        <v>10828.859999999999</v>
      </c>
      <c r="K13" s="161">
        <f>SUM(('SLIDING STANDARD'!K37)+100)*1.4*3.8</f>
        <v>11070.919999999998</v>
      </c>
      <c r="L13" s="161">
        <f>SUM(('SLIDING STANDARD'!L37)+100)*1.4*3.8</f>
        <v>11629.519999999999</v>
      </c>
      <c r="M13" s="161">
        <f>SUM(('SLIDING STANDARD'!M37)+100)*1.4*3.8</f>
        <v>16973.46</v>
      </c>
      <c r="N13" s="161">
        <f>SUM(('SLIDING STANDARD'!N37)+100)*1.4*3.8</f>
        <v>12132.259999999998</v>
      </c>
      <c r="O13" s="161">
        <f>SUM(('SLIDING STANDARD'!O37)+100)*1.4*3.8</f>
        <v>12690.859999999999</v>
      </c>
      <c r="P13" s="161">
        <f>SUM(('SLIDING STANDARD'!P37)+100)*1.4*3.8</f>
        <v>12951.539999999999</v>
      </c>
      <c r="Q13" s="161">
        <f>SUM(('SLIDING STANDARD'!Q37)+100)*1.4*3.8</f>
        <v>13491.519999999999</v>
      </c>
      <c r="R13" s="161">
        <f>SUM(('SLIDING STANDARD'!R37)+100)*1.4*3.8</f>
        <v>13752.199999999997</v>
      </c>
      <c r="S13" s="161">
        <f>SUM(('SLIDING STANDARD'!S37)+100)*1.4*3.8</f>
        <v>9927.119999999999</v>
      </c>
    </row>
    <row r="14" spans="1:19">
      <c r="A14" s="160">
        <v>175</v>
      </c>
      <c r="B14" s="161">
        <f>SUM(('SLIDING STANDARD'!B38)+100)*1.4*3.8</f>
        <v>6397.2999999999993</v>
      </c>
      <c r="C14" s="161">
        <f>SUM(('SLIDING STANDARD'!C38)+100)*1.4*3.8</f>
        <v>7309.6799999999994</v>
      </c>
      <c r="D14" s="161">
        <f>SUM(('SLIDING STANDARD'!D38)+100)*1.4*3.8</f>
        <v>8203.4399999999987</v>
      </c>
      <c r="E14" s="161">
        <f>SUM(('SLIDING STANDARD'!E38)+100)*1.4*3.8</f>
        <v>9097.1999999999989</v>
      </c>
      <c r="F14" s="161">
        <f>SUM(('SLIDING STANDARD'!F38)+100)*1.4*3.8</f>
        <v>9227.5399999999991</v>
      </c>
      <c r="G14" s="161">
        <f>SUM(('SLIDING STANDARD'!G38)+100)*1.4*3.8</f>
        <v>9990.9599999999991</v>
      </c>
      <c r="H14" s="161">
        <f>SUM(('SLIDING STANDARD'!H38)+100)*1.4*3.8</f>
        <v>10139.919999999998</v>
      </c>
      <c r="I14" s="161">
        <f>SUM(('SLIDING STANDARD'!I38)+100)*1.4*3.8</f>
        <v>10903.339999999998</v>
      </c>
      <c r="J14" s="161">
        <f>SUM(('SLIDING STANDARD'!J38)+100)*1.4*3.8</f>
        <v>11927.439999999999</v>
      </c>
      <c r="K14" s="161">
        <f>SUM(('SLIDING STANDARD'!K38)+100)*1.4*3.8</f>
        <v>12206.739999999998</v>
      </c>
      <c r="L14" s="161">
        <f>SUM(('SLIDING STANDARD'!L38)+100)*1.4*3.8</f>
        <v>12839.819999999998</v>
      </c>
      <c r="M14" s="161">
        <f>SUM(('SLIDING STANDARD'!M38)+100)*1.4*3.8</f>
        <v>13100.5</v>
      </c>
      <c r="N14" s="161">
        <f>SUM(('SLIDING STANDARD'!N38)+100)*1.4*3.8</f>
        <v>13361.179999999998</v>
      </c>
      <c r="O14" s="161">
        <f>SUM(('SLIDING STANDARD'!O38)+100)*1.4*3.8</f>
        <v>13994.259999999998</v>
      </c>
      <c r="P14" s="161">
        <f>SUM(('SLIDING STANDARD'!P38)+100)*1.4*3.8</f>
        <v>14254.939999999999</v>
      </c>
      <c r="Q14" s="161">
        <f>SUM(('SLIDING STANDARD'!Q38)+100)*1.4*3.8</f>
        <v>14906.639999999998</v>
      </c>
      <c r="R14" s="161">
        <f>SUM(('SLIDING STANDARD'!R38)+100)*1.4*3.8</f>
        <v>15167.319999999998</v>
      </c>
      <c r="S14" s="161">
        <f>SUM(('SLIDING STANDARD'!S38)+100)*1.4*3.8</f>
        <v>10788.96</v>
      </c>
    </row>
    <row r="15" spans="1:19">
      <c r="A15" s="160">
        <v>200</v>
      </c>
      <c r="B15" s="161">
        <f>SUM(('SLIDING STANDARD'!B39)+100)*1.4*3.8</f>
        <v>6955.8999999999987</v>
      </c>
      <c r="C15" s="161">
        <f>SUM(('SLIDING STANDARD'!C39)+100)*1.4*3.8</f>
        <v>7942.7599999999993</v>
      </c>
      <c r="D15" s="161">
        <f>SUM(('SLIDING STANDARD'!D39)+100)*1.4*3.8</f>
        <v>8929.619999999999</v>
      </c>
      <c r="E15" s="161">
        <f>SUM(('SLIDING STANDARD'!E39)+100)*1.4*3.8</f>
        <v>9916.48</v>
      </c>
      <c r="F15" s="161">
        <f>SUM(('SLIDING STANDARD'!F39)+100)*1.4*3.8</f>
        <v>10065.439999999999</v>
      </c>
      <c r="G15" s="161">
        <f>SUM(('SLIDING STANDARD'!G39)+100)*1.4*3.8</f>
        <v>10921.96</v>
      </c>
      <c r="H15" s="161">
        <f>SUM(('SLIDING STANDARD'!H39)+100)*1.4*3.8</f>
        <v>11070.919999999998</v>
      </c>
      <c r="I15" s="161">
        <f>SUM(('SLIDING STANDARD'!I39)+100)*1.4*3.8</f>
        <v>11908.819999999998</v>
      </c>
      <c r="J15" s="161">
        <f>SUM(('SLIDING STANDARD'!J39)+100)*1.4*3.8</f>
        <v>13044.639999999998</v>
      </c>
      <c r="K15" s="161">
        <f>SUM(('SLIDING STANDARD'!K39)+100)*1.4*3.8</f>
        <v>13323.939999999999</v>
      </c>
      <c r="L15" s="161">
        <f>SUM(('SLIDING STANDARD'!L39)+100)*1.4*3.8</f>
        <v>14031.499999999998</v>
      </c>
      <c r="M15" s="161">
        <f>SUM(('SLIDING STANDARD'!M39)+100)*1.4*3.8</f>
        <v>14310.799999999997</v>
      </c>
      <c r="N15" s="161">
        <f>SUM(('SLIDING STANDARD'!N39)+100)*1.4*3.8</f>
        <v>14590.099999999997</v>
      </c>
      <c r="O15" s="161">
        <f>SUM(('SLIDING STANDARD'!O39)+100)*1.4*3.8</f>
        <v>15297.659999999998</v>
      </c>
      <c r="P15" s="161">
        <f>SUM(('SLIDING STANDARD'!P39)+100)*1.4*3.8</f>
        <v>15539.719999999998</v>
      </c>
      <c r="Q15" s="161">
        <f>SUM(('SLIDING STANDARD'!Q39)+100)*1.4*3.8</f>
        <v>16303.14</v>
      </c>
      <c r="R15" s="161">
        <f>SUM(('SLIDING STANDARD'!R39)+100)*1.4*3.8</f>
        <v>16563.819999999996</v>
      </c>
      <c r="S15" s="161">
        <f>SUM(('SLIDING STANDARD'!S39)+100)*1.4*3.8</f>
        <v>11645.48</v>
      </c>
    </row>
    <row r="16" spans="1:19">
      <c r="A16" s="160">
        <v>225</v>
      </c>
      <c r="B16" s="161">
        <f>SUM(('SLIDING STANDARD'!B40)+100)*1.4*3.8</f>
        <v>7495.8799999999992</v>
      </c>
      <c r="C16" s="161">
        <f>SUM(('SLIDING STANDARD'!C40)+100)*1.4*3.8</f>
        <v>8575.8399999999983</v>
      </c>
      <c r="D16" s="161">
        <f>SUM(('SLIDING STANDARD'!D40)+100)*1.4*3.8</f>
        <v>9655.7999999999993</v>
      </c>
      <c r="E16" s="161">
        <f>SUM(('SLIDING STANDARD'!E40)+100)*1.4*3.8</f>
        <v>10735.759999999998</v>
      </c>
      <c r="F16" s="161">
        <f>SUM(('SLIDING STANDARD'!F40)+100)*1.4*3.8</f>
        <v>10903.339999999998</v>
      </c>
      <c r="G16" s="161">
        <f>SUM(('SLIDING STANDARD'!G40)+100)*1.4*3.8</f>
        <v>11834.339999999998</v>
      </c>
      <c r="H16" s="161">
        <f>SUM(('SLIDING STANDARD'!H40)+100)*1.4*3.8</f>
        <v>11983.3</v>
      </c>
      <c r="I16" s="161">
        <f>SUM(('SLIDING STANDARD'!I40)+100)*1.4*3.8</f>
        <v>12914.3</v>
      </c>
      <c r="J16" s="161">
        <f>SUM(('SLIDING STANDARD'!J40)+100)*1.4*3.8</f>
        <v>14161.839999999998</v>
      </c>
      <c r="K16" s="161">
        <f>SUM(('SLIDING STANDARD'!K40)+100)*1.4*3.8</f>
        <v>14441.139999999998</v>
      </c>
      <c r="L16" s="161">
        <f>SUM(('SLIDING STANDARD'!L40)+100)*1.4*3.8</f>
        <v>15241.799999999997</v>
      </c>
      <c r="M16" s="161">
        <f>SUM(('SLIDING STANDARD'!M40)+100)*1.4*3.8</f>
        <v>15521.099999999997</v>
      </c>
      <c r="N16" s="161">
        <f>SUM(('SLIDING STANDARD'!N40)+100)*1.4*3.8</f>
        <v>15260.419999999998</v>
      </c>
      <c r="O16" s="161">
        <f>SUM(('SLIDING STANDARD'!O40)+100)*1.4*3.8</f>
        <v>16601.059999999998</v>
      </c>
      <c r="P16" s="161">
        <f>SUM(('SLIDING STANDARD'!P40)+100)*1.4*3.8</f>
        <v>16898.979999999996</v>
      </c>
      <c r="Q16" s="161">
        <f>SUM(('SLIDING STANDARD'!Q40)+100)*1.4*3.8</f>
        <v>17699.639999999996</v>
      </c>
      <c r="R16" s="161">
        <f>SUM(('SLIDING STANDARD'!R40)+100)*1.4*3.8</f>
        <v>17978.939999999995</v>
      </c>
      <c r="S16" s="161">
        <f>SUM(('SLIDING STANDARD'!S40)+100)*1.4*3.8</f>
        <v>12512.639999999998</v>
      </c>
    </row>
    <row r="17" spans="1:19">
      <c r="A17" s="160">
        <v>250</v>
      </c>
      <c r="B17" s="161">
        <f>SUM(('SLIDING STANDARD'!B41)+100)*1.4*3.8</f>
        <v>8035.8599999999988</v>
      </c>
      <c r="C17" s="161">
        <f>SUM(('SLIDING STANDARD'!C41)+100)*1.4*3.8</f>
        <v>9208.9199999999983</v>
      </c>
      <c r="D17" s="161">
        <f>SUM(('SLIDING STANDARD'!D41)+100)*1.4*3.8</f>
        <v>10381.98</v>
      </c>
      <c r="E17" s="161">
        <f>SUM(('SLIDING STANDARD'!E41)+100)*1.4*3.8</f>
        <v>11573.659999999998</v>
      </c>
      <c r="F17" s="161">
        <f>SUM(('SLIDING STANDARD'!F41)+100)*1.4*3.8</f>
        <v>11741.239999999998</v>
      </c>
      <c r="G17" s="161">
        <f>SUM(('SLIDING STANDARD'!G41)+100)*1.4*3.8</f>
        <v>12746.719999999998</v>
      </c>
      <c r="H17" s="161">
        <f>SUM(('SLIDING STANDARD'!H41)+100)*1.4*3.8</f>
        <v>12914.3</v>
      </c>
      <c r="I17" s="161">
        <f>SUM(('SLIDING STANDARD'!I41)+100)*1.4*3.8</f>
        <v>13919.779999999999</v>
      </c>
      <c r="J17" s="161">
        <f>SUM(('SLIDING STANDARD'!J41)+100)*1.4*3.8</f>
        <v>15260.419999999998</v>
      </c>
      <c r="K17" s="161">
        <f>SUM(('SLIDING STANDARD'!K41)+100)*1.4*3.8</f>
        <v>15558.339999999998</v>
      </c>
      <c r="L17" s="161">
        <f>SUM(('SLIDING STANDARD'!L41)+100)*1.4*3.8</f>
        <v>16433.479999999996</v>
      </c>
      <c r="M17" s="161">
        <f>SUM(('SLIDING STANDARD'!M41)+100)*1.4*3.8</f>
        <v>16731.399999999998</v>
      </c>
      <c r="N17" s="161">
        <f>SUM(('SLIDING STANDARD'!N41)+100)*1.4*3.8</f>
        <v>17047.939999999995</v>
      </c>
      <c r="O17" s="161">
        <f>SUM(('SLIDING STANDARD'!O41)+100)*1.4*3.8</f>
        <v>17923.079999999998</v>
      </c>
      <c r="P17" s="161">
        <f>SUM(('SLIDING STANDARD'!P41)+100)*1.4*3.8</f>
        <v>18221</v>
      </c>
      <c r="Q17" s="161">
        <f>SUM(('SLIDING STANDARD'!Q41)+100)*1.4*3.8</f>
        <v>19096.139999999996</v>
      </c>
      <c r="R17" s="161">
        <f>SUM(('SLIDING STANDARD'!R41)+100)*1.4*3.8</f>
        <v>19394.059999999998</v>
      </c>
      <c r="S17" s="161">
        <f>SUM(('SLIDING STANDARD'!S41)+100)*1.4*3.8</f>
        <v>13374.48</v>
      </c>
    </row>
    <row r="18" spans="1:19">
      <c r="A18" s="160">
        <v>275</v>
      </c>
      <c r="B18" s="161">
        <f>SUM(('SLIDING STANDARD'!B42)+100)*1.4*3.8</f>
        <v>8408.2599999999984</v>
      </c>
      <c r="C18" s="161">
        <f>SUM(('SLIDING STANDARD'!C42)+100)*1.4*3.8</f>
        <v>9860.619999999999</v>
      </c>
      <c r="D18" s="161">
        <f>SUM(('SLIDING STANDARD'!D42)+100)*1.4*3.8</f>
        <v>11126.779999999999</v>
      </c>
      <c r="E18" s="161">
        <f>SUM(('SLIDING STANDARD'!E42)+100)*1.4*3.8</f>
        <v>12392.939999999999</v>
      </c>
      <c r="F18" s="161">
        <f>SUM(('SLIDING STANDARD'!F42)+100)*1.4*3.8</f>
        <v>12579.139999999998</v>
      </c>
      <c r="G18" s="161">
        <f>SUM(('SLIDING STANDARD'!G42)+100)*1.4*3.8</f>
        <v>13659.099999999997</v>
      </c>
      <c r="H18" s="161">
        <f>SUM(('SLIDING STANDARD'!H42)+100)*1.4*3.8</f>
        <v>13845.299999999997</v>
      </c>
      <c r="I18" s="161">
        <f>SUM(('SLIDING STANDARD'!I42)+100)*1.4*3.8</f>
        <v>14925.259999999998</v>
      </c>
      <c r="J18" s="161">
        <f>SUM(('SLIDING STANDARD'!J42)+100)*1.4*3.8</f>
        <v>16377.619999999997</v>
      </c>
      <c r="K18" s="161">
        <f>SUM(('SLIDING STANDARD'!K42)+100)*1.4*3.8</f>
        <v>16694.16</v>
      </c>
      <c r="L18" s="161">
        <f>SUM(('SLIDING STANDARD'!L42)+100)*1.4*3.8</f>
        <v>17643.78</v>
      </c>
      <c r="M18" s="161">
        <f>SUM(('SLIDING STANDARD'!M42)+100)*1.4*3.8</f>
        <v>17960.319999999996</v>
      </c>
      <c r="N18" s="161">
        <f>SUM(('SLIDING STANDARD'!N42)+100)*1.4*3.8</f>
        <v>18276.859999999997</v>
      </c>
      <c r="O18" s="161">
        <f>SUM(('SLIDING STANDARD'!O42)+100)*1.4*3.8</f>
        <v>19226.479999999996</v>
      </c>
      <c r="P18" s="161">
        <f>SUM(('SLIDING STANDARD'!P42)+100)*1.4*3.8</f>
        <v>19524.399999999998</v>
      </c>
      <c r="Q18" s="161">
        <f>SUM(('SLIDING STANDARD'!Q42)+100)*1.4*3.8</f>
        <v>20492.639999999996</v>
      </c>
      <c r="R18" s="161">
        <f>SUM(('SLIDING STANDARD'!R42)+100)*1.4*3.8</f>
        <v>20809.179999999997</v>
      </c>
      <c r="S18" s="161">
        <f>SUM(('SLIDING STANDARD'!S42)+100)*1.4*3.8</f>
        <v>14236.319999999998</v>
      </c>
    </row>
    <row r="19" spans="1:19">
      <c r="A19" s="163">
        <v>300</v>
      </c>
      <c r="B19" s="164">
        <f>SUM(('SLIDING STANDARD'!B43)+100)*1.4*3.8</f>
        <v>6783</v>
      </c>
      <c r="C19" s="164">
        <f>SUM(('SLIDING STANDARD'!C43)+100)*1.4*3.8</f>
        <v>7602.28</v>
      </c>
      <c r="D19" s="164">
        <f>SUM(('SLIDING STANDARD'!D43)+100)*1.4*3.8</f>
        <v>8426.8799999999992</v>
      </c>
      <c r="E19" s="164">
        <f>SUM(('SLIDING STANDARD'!E43)+100)*1.4*3.8</f>
        <v>9246.159999999998</v>
      </c>
      <c r="F19" s="164">
        <f>SUM(('SLIDING STANDARD'!F43)+100)*1.4*3.8</f>
        <v>9522.7999999999993</v>
      </c>
      <c r="G19" s="164">
        <f>SUM(('SLIDING STANDARD'!G43)+100)*1.4*3.8</f>
        <v>10070.759999999998</v>
      </c>
      <c r="H19" s="164">
        <f>SUM(('SLIDING STANDARD'!H43)+100)*1.4*3.8</f>
        <v>10347.4</v>
      </c>
      <c r="I19" s="164">
        <f>SUM(('SLIDING STANDARD'!I43)+100)*1.4*3.8</f>
        <v>10890.039999999999</v>
      </c>
      <c r="J19" s="164">
        <f>SUM(('SLIDING STANDARD'!J43)+100)*1.4*3.8</f>
        <v>11166.679999999998</v>
      </c>
      <c r="K19" s="164">
        <f>SUM(('SLIDING STANDARD'!K43)+100)*1.4*3.8</f>
        <v>11991.279999999999</v>
      </c>
      <c r="L19" s="164">
        <f>SUM(('SLIDING STANDARD'!L43)+100)*1.4*3.8</f>
        <v>12305.159999999998</v>
      </c>
      <c r="M19" s="164">
        <f>SUM(('SLIDING STANDARD'!M43)+100)*1.4*3.8</f>
        <v>12815.88</v>
      </c>
      <c r="N19" s="164">
        <f>SUM(('SLIDING STANDARD'!N43)+100)*1.4*3.8</f>
        <v>13129.759999999998</v>
      </c>
      <c r="O19" s="164">
        <f>SUM(('SLIDING STANDARD'!O43)+100)*1.4*3.8</f>
        <v>13454.279999999999</v>
      </c>
      <c r="P19" s="164">
        <f>SUM(('SLIDING STANDARD'!P43)+100)*1.4*3.8</f>
        <v>13959.679999999998</v>
      </c>
      <c r="Q19" s="164">
        <f>SUM(('SLIDING STANDARD'!Q43)+100)*1.4*3.8</f>
        <v>14273.56</v>
      </c>
      <c r="R19" s="164">
        <f>SUM(('SLIDING STANDARD'!R43)+100)*1.4*3.8</f>
        <v>14778.96</v>
      </c>
      <c r="S19" s="164">
        <f>SUM(('SLIDING STANDARD'!S43)+100)*1.4*3.8</f>
        <v>15103.48</v>
      </c>
    </row>
  </sheetData>
  <mergeCells count="2">
    <mergeCell ref="C2:S2"/>
    <mergeCell ref="C11:S11"/>
  </mergeCells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4423-5F16-456E-AC43-6A412E7AAF48}">
  <dimension ref="A3:H59"/>
  <sheetViews>
    <sheetView topLeftCell="A31" workbookViewId="0">
      <selection activeCell="C60" sqref="C60"/>
    </sheetView>
  </sheetViews>
  <sheetFormatPr defaultRowHeight="14.25"/>
  <cols>
    <col min="2" max="2" width="7.875" bestFit="1" customWidth="1"/>
    <col min="4" max="4" width="38.875" customWidth="1"/>
  </cols>
  <sheetData>
    <row r="3" spans="2:8" ht="15.75">
      <c r="B3" s="350" t="s">
        <v>278</v>
      </c>
      <c r="C3" s="352" t="s">
        <v>279</v>
      </c>
      <c r="D3" s="353"/>
      <c r="E3" s="353"/>
      <c r="F3" s="353"/>
      <c r="G3" s="353"/>
      <c r="H3" s="354"/>
    </row>
    <row r="4" spans="2:8" ht="15.75">
      <c r="B4" s="351"/>
      <c r="C4" s="237">
        <v>200</v>
      </c>
      <c r="D4" s="237">
        <v>250</v>
      </c>
      <c r="E4" s="237">
        <v>300</v>
      </c>
      <c r="F4" s="237">
        <v>350</v>
      </c>
      <c r="G4" s="237">
        <v>400</v>
      </c>
      <c r="H4" s="237">
        <v>450</v>
      </c>
    </row>
    <row r="5" spans="2:8" ht="15.75">
      <c r="B5" s="237" t="s">
        <v>280</v>
      </c>
      <c r="C5" s="166">
        <v>5362</v>
      </c>
      <c r="D5" s="166">
        <v>5806.5</v>
      </c>
      <c r="E5" s="166">
        <v>6251</v>
      </c>
      <c r="F5" s="166">
        <v>6695.5</v>
      </c>
      <c r="G5" s="166">
        <v>7140</v>
      </c>
      <c r="H5" s="178">
        <v>7584.5</v>
      </c>
    </row>
    <row r="6" spans="2:8" ht="15.75">
      <c r="B6" s="237" t="s">
        <v>281</v>
      </c>
      <c r="C6" s="167">
        <v>5656</v>
      </c>
      <c r="D6" s="167">
        <v>6142.5</v>
      </c>
      <c r="E6" s="167">
        <v>6629</v>
      </c>
      <c r="F6" s="167">
        <v>7115.5</v>
      </c>
      <c r="G6" s="167">
        <v>7598.5</v>
      </c>
      <c r="H6" s="179">
        <v>8085</v>
      </c>
    </row>
    <row r="7" spans="2:8" ht="15.75">
      <c r="B7" s="168" t="s">
        <v>282</v>
      </c>
      <c r="C7" s="166">
        <v>5957</v>
      </c>
      <c r="D7" s="166">
        <v>6485.5</v>
      </c>
      <c r="E7" s="166">
        <v>7010.5</v>
      </c>
      <c r="F7" s="166">
        <v>7539</v>
      </c>
      <c r="G7" s="166">
        <v>8067.5</v>
      </c>
      <c r="H7" s="178">
        <v>8592.5</v>
      </c>
    </row>
    <row r="8" spans="2:8" ht="15.75">
      <c r="B8" s="237" t="s">
        <v>283</v>
      </c>
      <c r="C8" s="167">
        <v>6258</v>
      </c>
      <c r="D8" s="167">
        <v>6825</v>
      </c>
      <c r="E8" s="167">
        <v>7395.5</v>
      </c>
      <c r="F8" s="167">
        <v>7962.5</v>
      </c>
      <c r="G8" s="167">
        <v>8533</v>
      </c>
      <c r="H8" s="179">
        <v>9100</v>
      </c>
    </row>
    <row r="9" spans="2:8" ht="15.75">
      <c r="B9" s="237" t="s">
        <v>284</v>
      </c>
      <c r="C9" s="166">
        <v>6552</v>
      </c>
      <c r="D9" s="166">
        <v>7164.5</v>
      </c>
      <c r="E9" s="166">
        <v>7773.5</v>
      </c>
      <c r="F9" s="166">
        <v>8382.5</v>
      </c>
      <c r="G9" s="166">
        <v>8991.5</v>
      </c>
      <c r="H9" s="178">
        <v>9600.5</v>
      </c>
    </row>
    <row r="10" spans="2:8" ht="15.75">
      <c r="B10" s="237" t="s">
        <v>285</v>
      </c>
      <c r="C10" s="167">
        <v>6853</v>
      </c>
      <c r="D10" s="167">
        <v>7504</v>
      </c>
      <c r="E10" s="167">
        <v>8155</v>
      </c>
      <c r="F10" s="167">
        <v>8876</v>
      </c>
      <c r="G10" s="167">
        <v>9457</v>
      </c>
      <c r="H10" s="179">
        <v>10108</v>
      </c>
    </row>
    <row r="11" spans="2:8" ht="15.75">
      <c r="B11" s="237" t="s">
        <v>286</v>
      </c>
      <c r="C11" s="166">
        <v>7150.5</v>
      </c>
      <c r="D11" s="166">
        <v>7843.5</v>
      </c>
      <c r="E11" s="166">
        <v>8533</v>
      </c>
      <c r="F11" s="166">
        <v>9226</v>
      </c>
      <c r="G11" s="166">
        <v>9919</v>
      </c>
      <c r="H11" s="178">
        <v>10612</v>
      </c>
    </row>
    <row r="12" spans="2:8" ht="15.75">
      <c r="B12" s="169" t="s">
        <v>287</v>
      </c>
      <c r="C12" s="167">
        <v>7451.5</v>
      </c>
      <c r="D12" s="167">
        <v>8183</v>
      </c>
      <c r="E12" s="167">
        <v>8918</v>
      </c>
      <c r="F12" s="167">
        <v>9649.5</v>
      </c>
      <c r="G12" s="167">
        <v>10384</v>
      </c>
      <c r="H12" s="179">
        <v>11116</v>
      </c>
    </row>
    <row r="13" spans="2:8" ht="15.75">
      <c r="B13" s="237" t="s">
        <v>288</v>
      </c>
      <c r="C13" s="166">
        <v>7752.5</v>
      </c>
      <c r="D13" s="166">
        <v>8526</v>
      </c>
      <c r="E13" s="166">
        <v>9299.5</v>
      </c>
      <c r="F13" s="166">
        <v>10076.5</v>
      </c>
      <c r="G13" s="166">
        <v>10850</v>
      </c>
      <c r="H13" s="178">
        <v>11623.5</v>
      </c>
    </row>
    <row r="14" spans="2:8" ht="15.75">
      <c r="B14" s="237" t="s">
        <v>289</v>
      </c>
      <c r="C14" s="167">
        <v>8046.5</v>
      </c>
      <c r="D14" s="167">
        <v>8862</v>
      </c>
      <c r="E14" s="167">
        <v>9677.5</v>
      </c>
      <c r="F14" s="167">
        <v>10496.5</v>
      </c>
      <c r="G14" s="167">
        <v>11312</v>
      </c>
      <c r="H14" s="179">
        <v>12127.5</v>
      </c>
    </row>
    <row r="15" spans="2:8" ht="15.75">
      <c r="B15" s="237" t="s">
        <v>290</v>
      </c>
      <c r="C15" s="166">
        <v>8347.5</v>
      </c>
      <c r="D15" s="166">
        <v>9205</v>
      </c>
      <c r="E15" s="166">
        <v>10062.5</v>
      </c>
      <c r="F15" s="166">
        <v>10920</v>
      </c>
      <c r="G15" s="166">
        <v>11777.5</v>
      </c>
      <c r="H15" s="178">
        <v>12635</v>
      </c>
    </row>
    <row r="16" spans="2:8" ht="15.75">
      <c r="B16" s="237" t="s">
        <v>291</v>
      </c>
      <c r="C16" s="167">
        <v>8645</v>
      </c>
      <c r="D16" s="167">
        <v>9541</v>
      </c>
      <c r="E16" s="167">
        <v>10440.5</v>
      </c>
      <c r="F16" s="167">
        <v>11340</v>
      </c>
      <c r="G16" s="167">
        <v>12236</v>
      </c>
      <c r="H16" s="179">
        <v>13135.5</v>
      </c>
    </row>
    <row r="17" spans="2:8" ht="15.75">
      <c r="B17" s="168" t="s">
        <v>292</v>
      </c>
      <c r="C17" s="166">
        <v>8946</v>
      </c>
      <c r="D17" s="166">
        <v>9884</v>
      </c>
      <c r="E17" s="166">
        <v>10825.5</v>
      </c>
      <c r="F17" s="166">
        <v>11763.5</v>
      </c>
      <c r="G17" s="166">
        <v>12701.5</v>
      </c>
      <c r="H17" s="178">
        <v>13643</v>
      </c>
    </row>
    <row r="18" spans="2:8" ht="15.75">
      <c r="B18" s="237" t="s">
        <v>293</v>
      </c>
      <c r="C18" s="167">
        <v>9247</v>
      </c>
      <c r="D18" s="167">
        <v>10227</v>
      </c>
      <c r="E18" s="167">
        <v>11207</v>
      </c>
      <c r="F18" s="167">
        <v>12187</v>
      </c>
      <c r="G18" s="167">
        <v>13167</v>
      </c>
      <c r="H18" s="179">
        <v>14150.5</v>
      </c>
    </row>
    <row r="19" spans="2:8" ht="15.75">
      <c r="B19" s="237" t="s">
        <v>294</v>
      </c>
      <c r="C19" s="166">
        <v>9541</v>
      </c>
      <c r="D19" s="166">
        <v>10563</v>
      </c>
      <c r="E19" s="166">
        <v>11585</v>
      </c>
      <c r="F19" s="166">
        <v>12607</v>
      </c>
      <c r="G19" s="166">
        <v>13629</v>
      </c>
      <c r="H19" s="178">
        <v>14651</v>
      </c>
    </row>
    <row r="20" spans="2:8" ht="15.75">
      <c r="B20" s="237" t="s">
        <v>295</v>
      </c>
      <c r="C20" s="167">
        <v>9842</v>
      </c>
      <c r="D20" s="167">
        <v>10906</v>
      </c>
      <c r="E20" s="167">
        <v>11970</v>
      </c>
      <c r="F20" s="167">
        <v>13030.5</v>
      </c>
      <c r="G20" s="167">
        <v>14094.5</v>
      </c>
      <c r="H20" s="179">
        <v>15158.5</v>
      </c>
    </row>
    <row r="21" spans="2:8" ht="15.75">
      <c r="B21" s="237" t="s">
        <v>296</v>
      </c>
      <c r="C21" s="166">
        <v>10139.5</v>
      </c>
      <c r="D21" s="166">
        <v>11242</v>
      </c>
      <c r="E21" s="166">
        <v>12348</v>
      </c>
      <c r="F21" s="166">
        <v>13450.5</v>
      </c>
      <c r="G21" s="166">
        <v>14556.5</v>
      </c>
      <c r="H21" s="178">
        <v>15659</v>
      </c>
    </row>
    <row r="22" spans="2:8" ht="15.75">
      <c r="B22" s="168" t="s">
        <v>297</v>
      </c>
      <c r="C22" s="167">
        <v>10440.5</v>
      </c>
      <c r="D22" s="167">
        <v>11585</v>
      </c>
      <c r="E22" s="167">
        <v>12729.5</v>
      </c>
      <c r="F22" s="167">
        <v>13874</v>
      </c>
      <c r="G22" s="167">
        <v>15022</v>
      </c>
      <c r="H22" s="179">
        <v>16166.5</v>
      </c>
    </row>
    <row r="23" spans="2:8" ht="15.75">
      <c r="B23" s="237" t="s">
        <v>298</v>
      </c>
      <c r="C23" s="166">
        <v>10741.5</v>
      </c>
      <c r="D23" s="166">
        <v>11928</v>
      </c>
      <c r="E23" s="166">
        <v>13114.5</v>
      </c>
      <c r="F23" s="166">
        <v>14301</v>
      </c>
      <c r="G23" s="166">
        <v>15487.5</v>
      </c>
      <c r="H23" s="178">
        <v>16674</v>
      </c>
    </row>
    <row r="24" spans="2:8" ht="15.75">
      <c r="B24" s="237" t="s">
        <v>299</v>
      </c>
      <c r="C24" s="167">
        <v>11035.5</v>
      </c>
      <c r="D24" s="167">
        <v>12264</v>
      </c>
      <c r="E24" s="167">
        <v>13492.5</v>
      </c>
      <c r="F24" s="167">
        <v>14721</v>
      </c>
      <c r="G24" s="167">
        <v>15946</v>
      </c>
      <c r="H24" s="179">
        <v>17174.5</v>
      </c>
    </row>
    <row r="25" spans="2:8" ht="15.75">
      <c r="B25" s="237" t="s">
        <v>300</v>
      </c>
      <c r="C25" s="166">
        <v>11336.5</v>
      </c>
      <c r="D25" s="166">
        <v>12607</v>
      </c>
      <c r="E25" s="166">
        <v>13874</v>
      </c>
      <c r="F25" s="166">
        <v>15144.5</v>
      </c>
      <c r="G25" s="166">
        <v>16275</v>
      </c>
      <c r="H25" s="178">
        <v>17682</v>
      </c>
    </row>
    <row r="26" spans="2:8" ht="15.75">
      <c r="B26" s="237" t="s">
        <v>301</v>
      </c>
      <c r="C26" s="167">
        <v>11630.5</v>
      </c>
      <c r="D26" s="167">
        <v>12943</v>
      </c>
      <c r="E26" s="167">
        <v>14252</v>
      </c>
      <c r="F26" s="167">
        <v>15564.5</v>
      </c>
      <c r="G26" s="167">
        <v>16873.5</v>
      </c>
      <c r="H26" s="179">
        <v>18186</v>
      </c>
    </row>
    <row r="27" spans="2:8" ht="15.75">
      <c r="B27" s="168" t="s">
        <v>302</v>
      </c>
      <c r="C27" s="166">
        <v>11931.5</v>
      </c>
      <c r="D27" s="166">
        <v>13286</v>
      </c>
      <c r="E27" s="166">
        <v>14637</v>
      </c>
      <c r="F27" s="166">
        <v>15988</v>
      </c>
      <c r="G27" s="166">
        <v>17339</v>
      </c>
      <c r="H27" s="178">
        <v>18690</v>
      </c>
    </row>
    <row r="28" spans="2:8" ht="15.75">
      <c r="B28" s="237" t="s">
        <v>303</v>
      </c>
      <c r="C28" s="167">
        <v>12232.5</v>
      </c>
      <c r="D28" s="167">
        <v>13625.5</v>
      </c>
      <c r="E28" s="167">
        <v>15018.5</v>
      </c>
      <c r="F28" s="167">
        <v>16411.5</v>
      </c>
      <c r="G28" s="167">
        <v>17804.5</v>
      </c>
      <c r="H28" s="179">
        <v>19197.5</v>
      </c>
    </row>
    <row r="29" spans="2:8" ht="15.75">
      <c r="B29" s="237" t="s">
        <v>304</v>
      </c>
      <c r="C29" s="166">
        <v>12530</v>
      </c>
      <c r="D29" s="166">
        <v>13965</v>
      </c>
      <c r="E29" s="166">
        <v>15396.5</v>
      </c>
      <c r="F29" s="166">
        <v>16831.5</v>
      </c>
      <c r="G29" s="166">
        <v>18266.5</v>
      </c>
      <c r="H29" s="178">
        <v>19701.5</v>
      </c>
    </row>
    <row r="30" spans="2:8" ht="15.75">
      <c r="B30" s="237" t="s">
        <v>305</v>
      </c>
      <c r="C30" s="167">
        <v>12831</v>
      </c>
      <c r="D30" s="167">
        <v>14304.5</v>
      </c>
      <c r="E30" s="167">
        <v>15781.5</v>
      </c>
      <c r="F30" s="167">
        <v>17255</v>
      </c>
      <c r="G30" s="167">
        <v>18732</v>
      </c>
      <c r="H30" s="179">
        <v>20205.5</v>
      </c>
    </row>
    <row r="31" spans="2:8" ht="15.75">
      <c r="B31" s="237" t="s">
        <v>306</v>
      </c>
      <c r="C31" s="166">
        <v>13125</v>
      </c>
      <c r="D31" s="166">
        <v>14644</v>
      </c>
      <c r="E31" s="166">
        <v>16159.5</v>
      </c>
      <c r="F31" s="166">
        <v>17675</v>
      </c>
      <c r="G31" s="166">
        <v>19194</v>
      </c>
      <c r="H31" s="178">
        <v>20709.5</v>
      </c>
    </row>
    <row r="32" spans="2:8" ht="15.75">
      <c r="B32" s="168" t="s">
        <v>307</v>
      </c>
      <c r="C32" s="167">
        <v>13426</v>
      </c>
      <c r="D32" s="167">
        <v>14983.5</v>
      </c>
      <c r="E32" s="167">
        <v>16541</v>
      </c>
      <c r="F32" s="167">
        <v>18102</v>
      </c>
      <c r="G32" s="167">
        <v>19659.5</v>
      </c>
      <c r="H32" s="179">
        <v>21217</v>
      </c>
    </row>
    <row r="33" spans="2:8" ht="15.75">
      <c r="B33" s="180" t="s">
        <v>308</v>
      </c>
      <c r="C33" s="166">
        <v>13727</v>
      </c>
      <c r="D33" s="166">
        <v>15326.5</v>
      </c>
      <c r="E33" s="166">
        <v>16926</v>
      </c>
      <c r="F33" s="166">
        <v>18525.5</v>
      </c>
      <c r="G33" s="166">
        <v>20125</v>
      </c>
      <c r="H33" s="178">
        <v>21724.5</v>
      </c>
    </row>
    <row r="34" spans="2:8" ht="15.75">
      <c r="B34" s="180" t="s">
        <v>309</v>
      </c>
      <c r="C34" s="167">
        <v>14028</v>
      </c>
      <c r="D34" s="167">
        <v>15669.5</v>
      </c>
      <c r="E34" s="167">
        <v>17307.5</v>
      </c>
      <c r="F34" s="167">
        <v>18949</v>
      </c>
      <c r="G34" s="167">
        <v>20590.5</v>
      </c>
      <c r="H34" s="179">
        <v>22228.5</v>
      </c>
    </row>
    <row r="35" spans="2:8" ht="15.75">
      <c r="B35" s="180" t="s">
        <v>310</v>
      </c>
      <c r="C35" s="166">
        <v>14329</v>
      </c>
      <c r="D35" s="166">
        <v>16012.5</v>
      </c>
      <c r="E35" s="166">
        <v>14329</v>
      </c>
      <c r="F35" s="166">
        <v>19372.5</v>
      </c>
      <c r="G35" s="166">
        <v>21056</v>
      </c>
      <c r="H35" s="178">
        <v>22736</v>
      </c>
    </row>
    <row r="36" spans="2:8" ht="15.75">
      <c r="B36" s="180" t="s">
        <v>311</v>
      </c>
      <c r="C36" s="167">
        <v>14630</v>
      </c>
      <c r="D36" s="167">
        <v>16352</v>
      </c>
      <c r="E36" s="167">
        <v>18074</v>
      </c>
      <c r="F36" s="167">
        <v>19799.5</v>
      </c>
      <c r="G36" s="167">
        <v>21521.5</v>
      </c>
      <c r="H36" s="179">
        <v>23243.5</v>
      </c>
    </row>
    <row r="37" spans="2:8" ht="15.75">
      <c r="B37" s="180" t="s">
        <v>312</v>
      </c>
      <c r="C37" s="166">
        <v>18459</v>
      </c>
      <c r="D37" s="166">
        <v>16695</v>
      </c>
      <c r="E37" s="166">
        <v>18459</v>
      </c>
      <c r="F37" s="166">
        <v>20223</v>
      </c>
      <c r="G37" s="178">
        <v>21987</v>
      </c>
      <c r="H37" s="178">
        <v>23751</v>
      </c>
    </row>
    <row r="38" spans="2:8" ht="15.75">
      <c r="B38" s="180" t="s">
        <v>313</v>
      </c>
      <c r="C38" s="167">
        <v>15232</v>
      </c>
      <c r="D38" s="167">
        <v>17038</v>
      </c>
      <c r="E38" s="167">
        <v>18844</v>
      </c>
      <c r="F38" s="167">
        <v>20646.5</v>
      </c>
      <c r="G38" s="179">
        <v>22452.5</v>
      </c>
      <c r="H38" s="179">
        <v>24258.5</v>
      </c>
    </row>
    <row r="39" spans="2:8" ht="15.75">
      <c r="B39" s="180" t="s">
        <v>314</v>
      </c>
      <c r="C39" s="166">
        <v>15533</v>
      </c>
      <c r="D39" s="166">
        <v>17381</v>
      </c>
      <c r="E39" s="166">
        <v>19225</v>
      </c>
      <c r="F39" s="166">
        <v>21073.5</v>
      </c>
      <c r="G39" s="178">
        <v>22918</v>
      </c>
      <c r="H39" s="178">
        <v>24766</v>
      </c>
    </row>
    <row r="40" spans="2:8" ht="15.75">
      <c r="B40" s="180" t="s">
        <v>315</v>
      </c>
      <c r="C40" s="167">
        <v>15834</v>
      </c>
      <c r="D40" s="167">
        <v>17720.5</v>
      </c>
      <c r="E40" s="167">
        <v>19610.5</v>
      </c>
      <c r="F40" s="167">
        <v>21497</v>
      </c>
      <c r="G40" s="179">
        <v>23383.5</v>
      </c>
      <c r="H40" s="179">
        <v>25270</v>
      </c>
    </row>
    <row r="41" spans="2:8" ht="15.75">
      <c r="B41" s="180" t="s">
        <v>316</v>
      </c>
      <c r="C41" s="166">
        <v>16135</v>
      </c>
      <c r="D41" s="166">
        <v>18063.5</v>
      </c>
      <c r="E41" s="166">
        <v>19992</v>
      </c>
      <c r="F41" s="166">
        <v>21920.5</v>
      </c>
      <c r="G41" s="178">
        <v>23849</v>
      </c>
      <c r="H41" s="178">
        <v>25777.5</v>
      </c>
    </row>
    <row r="42" spans="2:8" ht="15.75">
      <c r="B42" s="180" t="s">
        <v>317</v>
      </c>
      <c r="C42" s="167">
        <v>16436</v>
      </c>
      <c r="D42" s="167">
        <v>18406.5</v>
      </c>
      <c r="E42" s="167">
        <v>20377</v>
      </c>
      <c r="F42" s="167">
        <v>22344</v>
      </c>
      <c r="G42" s="179">
        <v>24314.5</v>
      </c>
      <c r="H42" s="179">
        <v>26285</v>
      </c>
    </row>
    <row r="43" spans="2:8" ht="15.75">
      <c r="B43" s="180" t="s">
        <v>318</v>
      </c>
      <c r="C43" s="166">
        <v>16737</v>
      </c>
      <c r="D43" s="166">
        <v>18746</v>
      </c>
      <c r="E43" s="166">
        <v>20758</v>
      </c>
      <c r="F43" s="166">
        <v>22771</v>
      </c>
      <c r="G43" s="178">
        <v>24780</v>
      </c>
      <c r="H43" s="178">
        <v>26792.5</v>
      </c>
    </row>
    <row r="44" spans="2:8" ht="14.25" customHeight="1">
      <c r="B44" s="180" t="s">
        <v>319</v>
      </c>
      <c r="C44" s="167">
        <v>17038</v>
      </c>
      <c r="D44" s="167">
        <v>19089</v>
      </c>
      <c r="E44" s="167">
        <v>21143.5</v>
      </c>
      <c r="F44" s="167">
        <v>23194.5</v>
      </c>
      <c r="G44" s="179">
        <v>25245.5</v>
      </c>
      <c r="H44" s="179">
        <v>27300</v>
      </c>
    </row>
    <row r="45" spans="2:8" ht="14.25" customHeight="1">
      <c r="B45" s="180" t="s">
        <v>320</v>
      </c>
      <c r="C45" s="166">
        <v>17339</v>
      </c>
      <c r="D45" s="166">
        <v>19432</v>
      </c>
      <c r="E45" s="166">
        <v>21525</v>
      </c>
      <c r="F45" s="166">
        <v>23618</v>
      </c>
      <c r="G45" s="178">
        <v>25714.5</v>
      </c>
      <c r="H45" s="178">
        <v>27807.5</v>
      </c>
    </row>
    <row r="46" spans="2:8" ht="14.25" customHeight="1">
      <c r="B46" s="180" t="s">
        <v>321</v>
      </c>
      <c r="C46" s="167">
        <v>17640</v>
      </c>
      <c r="D46" s="167">
        <v>19775</v>
      </c>
      <c r="E46" s="167">
        <v>21910</v>
      </c>
      <c r="F46" s="167">
        <v>24045</v>
      </c>
      <c r="G46" s="179">
        <v>26180</v>
      </c>
      <c r="H46" s="179">
        <v>28175</v>
      </c>
    </row>
    <row r="48" spans="2:8">
      <c r="B48" s="15"/>
      <c r="C48" s="10"/>
      <c r="D48" s="10"/>
      <c r="E48" s="10"/>
      <c r="F48" s="10"/>
      <c r="G48" s="10"/>
    </row>
    <row r="49" spans="1:6">
      <c r="A49" s="24"/>
      <c r="B49" t="s">
        <v>322</v>
      </c>
      <c r="D49" s="24"/>
      <c r="E49" t="s">
        <v>323</v>
      </c>
    </row>
    <row r="50" spans="1:6">
      <c r="A50" s="24"/>
      <c r="B50" t="s">
        <v>324</v>
      </c>
      <c r="D50" s="24"/>
      <c r="E50" t="s">
        <v>325</v>
      </c>
    </row>
    <row r="51" spans="1:6">
      <c r="A51" s="24"/>
      <c r="B51" t="s">
        <v>326</v>
      </c>
      <c r="D51" s="24"/>
      <c r="E51" t="s">
        <v>327</v>
      </c>
    </row>
    <row r="52" spans="1:6">
      <c r="A52" s="24"/>
      <c r="B52" t="s">
        <v>328</v>
      </c>
      <c r="D52" s="24"/>
      <c r="E52" t="s">
        <v>329</v>
      </c>
    </row>
    <row r="53" spans="1:6">
      <c r="A53" s="24"/>
      <c r="B53" t="s">
        <v>330</v>
      </c>
      <c r="D53" s="24"/>
      <c r="E53" t="s">
        <v>331</v>
      </c>
    </row>
    <row r="54" spans="1:6">
      <c r="A54" s="24"/>
      <c r="B54" t="s">
        <v>332</v>
      </c>
      <c r="D54" s="24"/>
      <c r="E54" s="181" t="s">
        <v>333</v>
      </c>
    </row>
    <row r="55" spans="1:6">
      <c r="A55" s="24"/>
      <c r="B55" t="s">
        <v>334</v>
      </c>
      <c r="E55" s="181" t="s">
        <v>335</v>
      </c>
    </row>
    <row r="56" spans="1:6">
      <c r="A56" s="24"/>
      <c r="B56" t="s">
        <v>336</v>
      </c>
      <c r="D56" s="24"/>
      <c r="E56" s="181" t="s">
        <v>337</v>
      </c>
    </row>
    <row r="57" spans="1:6">
      <c r="D57" s="24"/>
      <c r="E57" t="s">
        <v>338</v>
      </c>
    </row>
    <row r="58" spans="1:6">
      <c r="F58" s="10"/>
    </row>
    <row r="59" spans="1:6">
      <c r="F59" s="10"/>
    </row>
  </sheetData>
  <mergeCells count="2">
    <mergeCell ref="B3:B4"/>
    <mergeCell ref="C3:H3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7222-A13B-4CE6-917B-53C4C4AFF2C6}">
  <dimension ref="A1:P28"/>
  <sheetViews>
    <sheetView workbookViewId="0">
      <selection activeCell="B8" sqref="B8:O20"/>
    </sheetView>
  </sheetViews>
  <sheetFormatPr defaultRowHeight="14.25"/>
  <sheetData>
    <row r="1" spans="1:16" ht="20.25">
      <c r="A1" s="249"/>
      <c r="B1" s="249"/>
      <c r="C1" s="249"/>
      <c r="D1" s="21"/>
      <c r="E1" s="251" t="s">
        <v>339</v>
      </c>
      <c r="F1" s="251"/>
      <c r="G1" s="251"/>
      <c r="H1" s="251"/>
      <c r="I1" s="251"/>
      <c r="J1" s="251"/>
      <c r="K1" s="251"/>
    </row>
    <row r="2" spans="1:16">
      <c r="A2" s="249"/>
      <c r="B2" s="249"/>
      <c r="C2" s="249"/>
      <c r="D2" s="14"/>
      <c r="E2" s="251"/>
      <c r="F2" s="251"/>
      <c r="G2" s="251"/>
      <c r="H2" s="251"/>
      <c r="I2" s="251"/>
      <c r="J2" s="251"/>
      <c r="K2" s="251"/>
    </row>
    <row r="3" spans="1:16">
      <c r="A3" s="249"/>
      <c r="B3" s="249"/>
      <c r="C3" s="249"/>
      <c r="D3" s="14"/>
      <c r="E3" s="251"/>
      <c r="F3" s="251"/>
      <c r="G3" s="251"/>
      <c r="H3" s="251"/>
      <c r="I3" s="251"/>
      <c r="J3" s="251"/>
      <c r="K3" s="251"/>
    </row>
    <row r="4" spans="1:16" ht="16.5" thickBot="1">
      <c r="A4" s="250"/>
      <c r="B4" s="250"/>
      <c r="C4" s="250"/>
      <c r="D4" s="22"/>
      <c r="E4" s="252"/>
      <c r="F4" s="252"/>
      <c r="G4" s="252"/>
      <c r="H4" s="252"/>
      <c r="I4" s="252"/>
      <c r="J4" s="252"/>
      <c r="K4" s="252"/>
      <c r="L4" s="20"/>
      <c r="M4" s="20"/>
      <c r="N4" s="20"/>
      <c r="O4" s="355" t="s">
        <v>340</v>
      </c>
      <c r="P4" s="355"/>
    </row>
    <row r="5" spans="1:16" ht="15">
      <c r="A5" s="253"/>
      <c r="B5" s="254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  <c r="O5" s="254"/>
    </row>
    <row r="6" spans="1:16">
      <c r="A6" s="255" t="s">
        <v>279</v>
      </c>
      <c r="B6" s="255" t="s">
        <v>341</v>
      </c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15"/>
    </row>
    <row r="7" spans="1:16">
      <c r="A7" s="255"/>
      <c r="B7" s="225">
        <v>150</v>
      </c>
      <c r="C7" s="224">
        <v>200</v>
      </c>
      <c r="D7" s="224">
        <v>250</v>
      </c>
      <c r="E7" s="224">
        <v>300</v>
      </c>
      <c r="F7" s="224">
        <v>350</v>
      </c>
      <c r="G7" s="224">
        <v>400</v>
      </c>
      <c r="H7" s="224">
        <v>450</v>
      </c>
      <c r="I7" s="224">
        <v>500</v>
      </c>
      <c r="J7" s="224">
        <v>550</v>
      </c>
      <c r="K7" s="224">
        <v>600</v>
      </c>
      <c r="L7" s="224">
        <v>650</v>
      </c>
      <c r="M7" s="224">
        <v>700</v>
      </c>
      <c r="N7" s="224">
        <v>750</v>
      </c>
      <c r="O7" s="224">
        <v>800</v>
      </c>
      <c r="P7" s="15"/>
    </row>
    <row r="8" spans="1:16">
      <c r="A8" s="224">
        <v>200</v>
      </c>
      <c r="B8" s="182">
        <v>4585</v>
      </c>
      <c r="C8" s="182">
        <v>4963</v>
      </c>
      <c r="D8" s="182">
        <v>5470.5</v>
      </c>
      <c r="E8" s="182">
        <v>5922</v>
      </c>
      <c r="F8" s="182">
        <v>6429.5</v>
      </c>
      <c r="G8" s="182">
        <v>6937</v>
      </c>
      <c r="H8" s="182">
        <v>7388.5</v>
      </c>
      <c r="I8" s="182">
        <v>7896</v>
      </c>
      <c r="J8" s="182">
        <v>8484</v>
      </c>
      <c r="K8" s="182">
        <v>9460.5</v>
      </c>
      <c r="L8" s="182">
        <v>10024</v>
      </c>
      <c r="M8" s="182">
        <v>10608.5</v>
      </c>
      <c r="N8" s="182">
        <v>11109</v>
      </c>
      <c r="O8" s="182">
        <v>11669</v>
      </c>
      <c r="P8" s="15"/>
    </row>
    <row r="9" spans="1:16">
      <c r="A9" s="224">
        <v>250</v>
      </c>
      <c r="B9" s="182">
        <v>4984</v>
      </c>
      <c r="C9" s="182">
        <v>5390</v>
      </c>
      <c r="D9" s="182">
        <v>5796</v>
      </c>
      <c r="E9" s="182">
        <v>6265</v>
      </c>
      <c r="F9" s="182">
        <v>6800.5</v>
      </c>
      <c r="G9" s="182">
        <v>7336</v>
      </c>
      <c r="H9" s="182">
        <v>7805</v>
      </c>
      <c r="I9" s="182">
        <v>8340.5</v>
      </c>
      <c r="J9" s="182">
        <v>8977.5</v>
      </c>
      <c r="K9" s="182">
        <v>9971.5</v>
      </c>
      <c r="L9" s="182">
        <v>10556</v>
      </c>
      <c r="M9" s="182">
        <v>11151</v>
      </c>
      <c r="N9" s="182">
        <v>11669</v>
      </c>
      <c r="O9" s="182">
        <v>12257</v>
      </c>
      <c r="P9" s="15"/>
    </row>
    <row r="10" spans="1:16">
      <c r="A10" s="224">
        <v>300</v>
      </c>
      <c r="B10" s="182">
        <v>5372.5</v>
      </c>
      <c r="C10" s="182">
        <v>5813.5</v>
      </c>
      <c r="D10" s="182">
        <v>6254.5</v>
      </c>
      <c r="E10" s="182">
        <v>6601</v>
      </c>
      <c r="F10" s="182">
        <v>7171.5</v>
      </c>
      <c r="G10" s="182">
        <v>7738.5</v>
      </c>
      <c r="H10" s="182">
        <v>8214.5</v>
      </c>
      <c r="I10" s="182">
        <v>8809.5</v>
      </c>
      <c r="J10" s="182">
        <v>9450</v>
      </c>
      <c r="K10" s="182">
        <v>10454.5</v>
      </c>
      <c r="L10" s="182">
        <v>11074</v>
      </c>
      <c r="M10" s="182">
        <v>11697</v>
      </c>
      <c r="N10" s="182">
        <v>12225.5</v>
      </c>
      <c r="O10" s="182">
        <v>12848.5</v>
      </c>
      <c r="P10" s="15"/>
    </row>
    <row r="11" spans="1:16">
      <c r="A11" s="224">
        <v>350</v>
      </c>
      <c r="B11" s="182">
        <v>5771.5</v>
      </c>
      <c r="C11" s="182">
        <v>6237</v>
      </c>
      <c r="D11" s="182">
        <v>6706</v>
      </c>
      <c r="E11" s="182">
        <v>7073.5</v>
      </c>
      <c r="F11" s="182">
        <v>7539</v>
      </c>
      <c r="G11" s="182">
        <v>8158.5</v>
      </c>
      <c r="H11" s="182">
        <v>8659</v>
      </c>
      <c r="I11" s="182">
        <v>9254</v>
      </c>
      <c r="J11" s="182">
        <v>9919</v>
      </c>
      <c r="K11" s="182">
        <v>10944.5</v>
      </c>
      <c r="L11" s="182">
        <v>11592</v>
      </c>
      <c r="M11" s="182">
        <v>12236</v>
      </c>
      <c r="N11" s="182">
        <v>12810</v>
      </c>
      <c r="O11" s="182">
        <v>13457.5</v>
      </c>
      <c r="P11" s="15"/>
    </row>
    <row r="12" spans="1:16" ht="15" thickBot="1">
      <c r="A12" s="224">
        <v>400</v>
      </c>
      <c r="B12" s="183">
        <v>6170.5</v>
      </c>
      <c r="C12" s="184">
        <v>6664</v>
      </c>
      <c r="D12" s="184">
        <v>7157.5</v>
      </c>
      <c r="E12" s="184">
        <v>7546</v>
      </c>
      <c r="F12" s="184">
        <v>8064</v>
      </c>
      <c r="G12" s="184">
        <v>8557.5</v>
      </c>
      <c r="H12" s="184">
        <v>9068.5</v>
      </c>
      <c r="I12" s="184">
        <v>9691.5</v>
      </c>
      <c r="J12" s="184">
        <v>10391.5</v>
      </c>
      <c r="K12" s="184">
        <v>11431</v>
      </c>
      <c r="L12" s="184">
        <v>12131</v>
      </c>
      <c r="M12" s="184">
        <v>12806.5</v>
      </c>
      <c r="N12" s="184">
        <v>13370</v>
      </c>
      <c r="O12" s="184">
        <v>14049</v>
      </c>
      <c r="P12" s="15"/>
    </row>
    <row r="13" spans="1:16">
      <c r="A13" s="224">
        <v>450</v>
      </c>
      <c r="B13" s="185">
        <v>6867</v>
      </c>
      <c r="C13" s="185">
        <v>7444.5</v>
      </c>
      <c r="D13" s="185">
        <v>8025.5</v>
      </c>
      <c r="E13" s="185">
        <v>8473.5</v>
      </c>
      <c r="F13" s="185">
        <v>9082.5</v>
      </c>
      <c r="G13" s="185">
        <v>9660</v>
      </c>
      <c r="H13" s="185">
        <v>10111.5</v>
      </c>
      <c r="I13" s="185">
        <v>10818.5</v>
      </c>
      <c r="J13" s="185">
        <v>11637.5</v>
      </c>
      <c r="K13" s="185">
        <v>13030.5</v>
      </c>
      <c r="L13" s="185">
        <v>13821.5</v>
      </c>
      <c r="M13" s="185">
        <v>14609</v>
      </c>
      <c r="N13" s="185">
        <v>15270.5</v>
      </c>
      <c r="O13" s="185">
        <v>16054.5</v>
      </c>
      <c r="P13" s="15"/>
    </row>
    <row r="14" spans="1:16">
      <c r="A14" s="224">
        <v>500</v>
      </c>
      <c r="B14" s="186">
        <v>7266</v>
      </c>
      <c r="C14" s="186">
        <v>7868</v>
      </c>
      <c r="D14" s="186">
        <v>8480.5</v>
      </c>
      <c r="E14" s="186">
        <v>8970.5</v>
      </c>
      <c r="F14" s="186">
        <v>9579.5</v>
      </c>
      <c r="G14" s="186">
        <v>10185</v>
      </c>
      <c r="H14" s="186">
        <v>10650.5</v>
      </c>
      <c r="I14" s="186">
        <v>11263</v>
      </c>
      <c r="J14" s="186">
        <v>12134.5</v>
      </c>
      <c r="K14" s="186">
        <v>13517</v>
      </c>
      <c r="L14" s="186">
        <v>14332.5</v>
      </c>
      <c r="M14" s="186">
        <v>15151.5</v>
      </c>
      <c r="N14" s="186">
        <v>18977</v>
      </c>
      <c r="O14" s="186">
        <v>16709</v>
      </c>
      <c r="P14" s="15"/>
    </row>
    <row r="15" spans="1:16">
      <c r="A15" s="224">
        <v>550</v>
      </c>
      <c r="B15" s="186">
        <v>7665</v>
      </c>
      <c r="C15" s="186">
        <v>8302</v>
      </c>
      <c r="D15" s="186">
        <v>8960</v>
      </c>
      <c r="E15" s="186">
        <v>9443</v>
      </c>
      <c r="F15" s="186">
        <v>10080</v>
      </c>
      <c r="G15" s="186">
        <v>10717</v>
      </c>
      <c r="H15" s="186">
        <v>11196.5</v>
      </c>
      <c r="I15" s="186">
        <v>11861.5</v>
      </c>
      <c r="J15" s="186">
        <v>12607</v>
      </c>
      <c r="K15" s="186">
        <v>14007</v>
      </c>
      <c r="L15" s="186">
        <v>14850.5</v>
      </c>
      <c r="M15" s="186">
        <v>15767.5</v>
      </c>
      <c r="N15" s="186">
        <v>16453.5</v>
      </c>
      <c r="O15" s="186">
        <v>17300.5</v>
      </c>
      <c r="P15" s="15"/>
    </row>
    <row r="16" spans="1:16">
      <c r="A16" s="224">
        <v>600</v>
      </c>
      <c r="B16" s="186">
        <v>8053.5</v>
      </c>
      <c r="C16" s="186">
        <v>8725.5</v>
      </c>
      <c r="D16" s="186">
        <v>9415</v>
      </c>
      <c r="E16" s="186">
        <v>9908.5</v>
      </c>
      <c r="F16" s="186">
        <v>10577</v>
      </c>
      <c r="G16" s="186">
        <v>11242</v>
      </c>
      <c r="H16" s="186">
        <v>11763.5</v>
      </c>
      <c r="I16" s="186">
        <v>12428.5</v>
      </c>
      <c r="J16" s="186">
        <v>13205.5</v>
      </c>
      <c r="K16" s="186">
        <v>14490</v>
      </c>
      <c r="L16" s="186">
        <v>15431.5</v>
      </c>
      <c r="M16" s="186">
        <v>16310</v>
      </c>
      <c r="N16" s="186">
        <v>17013.5</v>
      </c>
      <c r="O16" s="186">
        <v>17885</v>
      </c>
      <c r="P16" s="15"/>
    </row>
    <row r="17" spans="1:16">
      <c r="A17" s="224">
        <v>650</v>
      </c>
      <c r="B17" s="186">
        <v>8452.5</v>
      </c>
      <c r="C17" s="186">
        <v>9149</v>
      </c>
      <c r="D17" s="186">
        <v>9866.5</v>
      </c>
      <c r="E17" s="186">
        <v>10381</v>
      </c>
      <c r="F17" s="186">
        <v>11077.5</v>
      </c>
      <c r="G17" s="186">
        <v>11795</v>
      </c>
      <c r="H17" s="186">
        <v>12309.5</v>
      </c>
      <c r="I17" s="186">
        <v>12999</v>
      </c>
      <c r="J17" s="186">
        <v>13804</v>
      </c>
      <c r="K17" s="186">
        <v>15172.5</v>
      </c>
      <c r="L17" s="186">
        <v>15949.5</v>
      </c>
      <c r="M17" s="186">
        <v>16856</v>
      </c>
      <c r="N17" s="186">
        <v>17570</v>
      </c>
      <c r="O17" s="186">
        <v>18476.5</v>
      </c>
      <c r="P17" s="15"/>
    </row>
    <row r="18" spans="1:16">
      <c r="A18" s="224">
        <v>700</v>
      </c>
      <c r="B18" s="186">
        <v>8851.5</v>
      </c>
      <c r="C18" s="186">
        <v>9600.5</v>
      </c>
      <c r="D18" s="186">
        <v>10325</v>
      </c>
      <c r="E18" s="186">
        <v>10853.5</v>
      </c>
      <c r="F18" s="186">
        <v>11571</v>
      </c>
      <c r="G18" s="186">
        <v>12320</v>
      </c>
      <c r="H18" s="186">
        <v>12848.5</v>
      </c>
      <c r="I18" s="186">
        <v>13573</v>
      </c>
      <c r="J18" s="186">
        <v>14476</v>
      </c>
      <c r="K18" s="186">
        <v>15795.5</v>
      </c>
      <c r="L18" s="186">
        <v>16597</v>
      </c>
      <c r="M18" s="186">
        <v>17395</v>
      </c>
      <c r="N18" s="186">
        <v>18130</v>
      </c>
      <c r="O18" s="186">
        <v>19061</v>
      </c>
      <c r="P18" s="15"/>
    </row>
    <row r="19" spans="1:16">
      <c r="A19" s="224">
        <v>750</v>
      </c>
      <c r="B19" s="186">
        <v>9250.5</v>
      </c>
      <c r="C19" s="186">
        <v>10024</v>
      </c>
      <c r="D19" s="186">
        <v>10776.5</v>
      </c>
      <c r="E19" s="186">
        <v>11315.5</v>
      </c>
      <c r="F19" s="186">
        <v>12092.5</v>
      </c>
      <c r="G19" s="186">
        <v>12845</v>
      </c>
      <c r="H19" s="186">
        <v>13394.5</v>
      </c>
      <c r="I19" s="186">
        <v>14147</v>
      </c>
      <c r="J19" s="186">
        <v>15074.5</v>
      </c>
      <c r="K19" s="186">
        <v>16408</v>
      </c>
      <c r="L19" s="186">
        <v>17237.5</v>
      </c>
      <c r="M19" s="186">
        <v>18067</v>
      </c>
      <c r="N19" s="186">
        <v>18686.5</v>
      </c>
      <c r="O19" s="186">
        <v>19645.5</v>
      </c>
      <c r="P19" s="15"/>
    </row>
    <row r="20" spans="1:16">
      <c r="A20" s="224">
        <v>800</v>
      </c>
      <c r="B20" s="186">
        <v>9646</v>
      </c>
      <c r="C20" s="186">
        <v>10447.5</v>
      </c>
      <c r="D20" s="186">
        <v>11228</v>
      </c>
      <c r="E20" s="186">
        <v>11788</v>
      </c>
      <c r="F20" s="186">
        <v>12593</v>
      </c>
      <c r="G20" s="186">
        <v>13377</v>
      </c>
      <c r="H20" s="186">
        <v>13933.5</v>
      </c>
      <c r="I20" s="186">
        <v>14780.5</v>
      </c>
      <c r="J20" s="186">
        <v>15673</v>
      </c>
      <c r="K20" s="186">
        <v>17020.5</v>
      </c>
      <c r="L20" s="186">
        <v>17885</v>
      </c>
      <c r="M20" s="186">
        <v>18742.5</v>
      </c>
      <c r="N20" s="186">
        <v>19376</v>
      </c>
      <c r="O20" s="186">
        <v>20324.5</v>
      </c>
      <c r="P20" s="15"/>
    </row>
    <row r="21" spans="1:16">
      <c r="O21" s="221"/>
    </row>
    <row r="22" spans="1:16">
      <c r="A22" t="s">
        <v>342</v>
      </c>
      <c r="B22" s="23"/>
      <c r="C22" s="23"/>
      <c r="D22" s="13"/>
      <c r="E22" s="13"/>
      <c r="F22" s="13"/>
      <c r="G22" s="24"/>
      <c r="H22" t="s">
        <v>343</v>
      </c>
      <c r="I22" s="13"/>
      <c r="K22" s="13"/>
      <c r="L22" s="13"/>
      <c r="M22" s="13"/>
      <c r="N22" s="13"/>
      <c r="O22" s="25"/>
      <c r="P22" s="13"/>
    </row>
    <row r="23" spans="1:16">
      <c r="A23" t="s">
        <v>344</v>
      </c>
      <c r="B23" s="13"/>
      <c r="C23" s="13"/>
      <c r="D23" s="13"/>
      <c r="E23" s="13"/>
      <c r="F23" s="13"/>
      <c r="G23" s="24"/>
      <c r="H23" t="s">
        <v>345</v>
      </c>
      <c r="I23" s="13"/>
      <c r="K23" s="13"/>
      <c r="L23" s="13"/>
      <c r="M23" s="13"/>
      <c r="N23" s="13"/>
      <c r="O23" s="25"/>
      <c r="P23" s="13"/>
    </row>
    <row r="24" spans="1:16">
      <c r="A24" t="s">
        <v>346</v>
      </c>
      <c r="B24" s="26"/>
      <c r="C24" s="26"/>
      <c r="D24" s="13"/>
      <c r="E24" s="13"/>
      <c r="F24" s="13"/>
      <c r="G24" s="24"/>
      <c r="H24" s="15" t="s">
        <v>347</v>
      </c>
      <c r="I24" s="13"/>
      <c r="K24" s="13"/>
      <c r="L24" s="13"/>
      <c r="M24" s="13"/>
      <c r="N24" s="13"/>
      <c r="O24" s="25"/>
      <c r="P24" s="13"/>
    </row>
    <row r="25" spans="1:16">
      <c r="A25" t="s">
        <v>348</v>
      </c>
      <c r="B25" s="13"/>
      <c r="C25" s="26"/>
      <c r="D25" s="13"/>
      <c r="E25" s="13"/>
      <c r="F25" s="13"/>
      <c r="G25" s="24"/>
      <c r="H25" s="13"/>
      <c r="I25" s="13"/>
      <c r="K25" s="13"/>
      <c r="L25" s="13"/>
      <c r="M25" s="13"/>
      <c r="N25" s="13"/>
      <c r="O25" s="25"/>
      <c r="P25" s="13"/>
    </row>
    <row r="26" spans="1:16" ht="15">
      <c r="A26" t="s">
        <v>349</v>
      </c>
      <c r="B26" s="13"/>
      <c r="C26" s="26"/>
      <c r="D26" s="13"/>
      <c r="E26" s="13"/>
      <c r="F26" s="13"/>
      <c r="G26" s="24"/>
      <c r="H26" s="41"/>
      <c r="I26" s="13"/>
      <c r="K26" s="13"/>
      <c r="L26" s="13"/>
      <c r="M26" s="13"/>
      <c r="N26" s="13"/>
      <c r="O26" s="25"/>
      <c r="P26" s="13"/>
    </row>
    <row r="27" spans="1:16">
      <c r="A27" t="s">
        <v>350</v>
      </c>
      <c r="B27" s="13"/>
      <c r="C27" s="13"/>
      <c r="D27" s="13"/>
      <c r="E27" s="13"/>
      <c r="F27" s="13"/>
      <c r="G27" s="24"/>
      <c r="H27" s="13"/>
      <c r="I27" s="13"/>
      <c r="K27" s="13"/>
      <c r="L27" s="13"/>
      <c r="M27" s="13"/>
      <c r="N27" s="13"/>
      <c r="O27" s="25"/>
      <c r="P27" s="13"/>
    </row>
    <row r="28" spans="1:16">
      <c r="A28" t="s">
        <v>336</v>
      </c>
      <c r="B28" s="13"/>
      <c r="C28" s="13"/>
      <c r="D28" s="13"/>
      <c r="E28" s="13"/>
      <c r="F28" s="13"/>
      <c r="G28" s="24"/>
      <c r="H28" s="13"/>
      <c r="I28" s="13"/>
      <c r="K28" s="13"/>
      <c r="L28" s="13"/>
      <c r="M28" s="13"/>
      <c r="N28" s="13"/>
      <c r="O28" s="25"/>
      <c r="P28" s="13"/>
    </row>
  </sheetData>
  <mergeCells count="6">
    <mergeCell ref="A1:C4"/>
    <mergeCell ref="E1:K4"/>
    <mergeCell ref="O4:P4"/>
    <mergeCell ref="A5:O5"/>
    <mergeCell ref="A6:A7"/>
    <mergeCell ref="B6:O6"/>
  </mergeCells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E9171-453F-42DA-8491-8E3FA05B7356}">
  <dimension ref="A2:I74"/>
  <sheetViews>
    <sheetView workbookViewId="0">
      <selection activeCell="L55" sqref="L55"/>
    </sheetView>
  </sheetViews>
  <sheetFormatPr defaultRowHeight="14.25"/>
  <sheetData>
    <row r="2" spans="1:9">
      <c r="A2" s="249"/>
      <c r="B2" s="289" t="s">
        <v>351</v>
      </c>
      <c r="C2" s="289"/>
      <c r="D2" s="289"/>
      <c r="E2" s="289"/>
      <c r="F2" s="289"/>
      <c r="G2" s="289"/>
      <c r="H2" s="289"/>
    </row>
    <row r="3" spans="1:9">
      <c r="A3" s="249"/>
      <c r="B3" s="289"/>
      <c r="C3" s="289"/>
      <c r="D3" s="289"/>
      <c r="E3" s="289"/>
      <c r="F3" s="289"/>
      <c r="G3" s="289"/>
      <c r="H3" s="289"/>
    </row>
    <row r="4" spans="1:9">
      <c r="A4" s="249"/>
      <c r="B4" s="289"/>
      <c r="C4" s="289"/>
      <c r="D4" s="289"/>
      <c r="E4" s="289"/>
      <c r="F4" s="289"/>
      <c r="G4" s="289"/>
      <c r="H4" s="289"/>
    </row>
    <row r="5" spans="1:9" ht="15" thickBot="1">
      <c r="A5" s="249"/>
      <c r="B5" s="290"/>
      <c r="C5" s="290"/>
      <c r="D5" s="290"/>
      <c r="E5" s="290"/>
      <c r="F5" s="290"/>
      <c r="G5" s="290"/>
      <c r="H5" s="290"/>
    </row>
    <row r="6" spans="1:9" ht="25.5">
      <c r="A6" s="221"/>
      <c r="B6" s="223"/>
      <c r="C6" s="223"/>
      <c r="D6" s="223"/>
      <c r="E6" s="223"/>
      <c r="F6" s="187"/>
      <c r="G6" s="187"/>
      <c r="H6" s="187" t="s">
        <v>352</v>
      </c>
    </row>
    <row r="7" spans="1:9" ht="18">
      <c r="A7" s="221"/>
      <c r="B7" s="223"/>
      <c r="C7" s="223"/>
      <c r="D7" s="223"/>
      <c r="E7" s="223"/>
      <c r="F7" s="187"/>
      <c r="G7" s="187"/>
      <c r="H7" s="187"/>
    </row>
    <row r="8" spans="1:9" ht="18">
      <c r="A8" s="221"/>
      <c r="B8" s="223"/>
      <c r="C8" s="223"/>
      <c r="D8" s="223"/>
      <c r="E8" s="223"/>
      <c r="F8" s="187"/>
      <c r="G8" s="187"/>
      <c r="H8" s="187"/>
    </row>
    <row r="9" spans="1:9" ht="15.75" thickBot="1">
      <c r="A9" s="221"/>
      <c r="B9" s="305" t="s">
        <v>353</v>
      </c>
      <c r="C9" s="305"/>
      <c r="D9" s="305"/>
      <c r="E9" s="305"/>
      <c r="F9" s="305"/>
      <c r="G9" s="305"/>
      <c r="H9" s="305"/>
    </row>
    <row r="10" spans="1:9" ht="15">
      <c r="B10" s="356"/>
      <c r="C10" s="357"/>
      <c r="D10" s="357"/>
      <c r="E10" s="357"/>
      <c r="F10" s="357"/>
      <c r="G10" s="357"/>
      <c r="H10" s="236"/>
      <c r="I10" s="236"/>
    </row>
    <row r="11" spans="1:9" ht="15.75">
      <c r="B11" s="358" t="s">
        <v>278</v>
      </c>
      <c r="C11" s="358" t="s">
        <v>279</v>
      </c>
      <c r="D11" s="358"/>
      <c r="E11" s="358"/>
      <c r="F11" s="358"/>
      <c r="G11" s="358"/>
      <c r="H11" s="358"/>
      <c r="I11" s="46"/>
    </row>
    <row r="12" spans="1:9" ht="15.75">
      <c r="B12" s="358"/>
      <c r="C12" s="237">
        <v>200</v>
      </c>
      <c r="D12" s="237">
        <v>250</v>
      </c>
      <c r="E12" s="237">
        <v>300</v>
      </c>
      <c r="F12" s="237">
        <v>350</v>
      </c>
      <c r="G12" s="237">
        <v>400</v>
      </c>
      <c r="H12" s="237">
        <v>450</v>
      </c>
      <c r="I12" s="46"/>
    </row>
    <row r="13" spans="1:9" ht="15.75">
      <c r="B13" s="237" t="s">
        <v>280</v>
      </c>
      <c r="C13" s="166">
        <v>5659.5</v>
      </c>
      <c r="D13" s="166">
        <v>6079.5</v>
      </c>
      <c r="E13" s="166">
        <v>6496</v>
      </c>
      <c r="F13" s="166">
        <v>6916</v>
      </c>
      <c r="G13" s="166">
        <v>7332.5</v>
      </c>
      <c r="H13" s="178">
        <v>7752.5</v>
      </c>
      <c r="I13" s="15"/>
    </row>
    <row r="14" spans="1:9" ht="15.75">
      <c r="B14" s="237" t="s">
        <v>281</v>
      </c>
      <c r="C14" s="167">
        <v>5915</v>
      </c>
      <c r="D14" s="167">
        <v>6373.5</v>
      </c>
      <c r="E14" s="167">
        <v>6835.5</v>
      </c>
      <c r="F14" s="167">
        <v>7294</v>
      </c>
      <c r="G14" s="167">
        <v>7752.5</v>
      </c>
      <c r="H14" s="179">
        <v>8214.5</v>
      </c>
      <c r="I14" s="15"/>
    </row>
    <row r="15" spans="1:9" ht="15.75">
      <c r="B15" s="168" t="s">
        <v>282</v>
      </c>
      <c r="C15" s="166">
        <v>6174</v>
      </c>
      <c r="D15" s="166">
        <v>6674.5</v>
      </c>
      <c r="E15" s="166">
        <v>7175</v>
      </c>
      <c r="F15" s="166">
        <v>7682.5</v>
      </c>
      <c r="G15" s="166">
        <v>8179.5</v>
      </c>
      <c r="H15" s="178">
        <v>8680</v>
      </c>
      <c r="I15" s="15"/>
    </row>
    <row r="16" spans="1:9" ht="15.75">
      <c r="B16" s="237" t="s">
        <v>283</v>
      </c>
      <c r="C16" s="167">
        <v>6433</v>
      </c>
      <c r="D16" s="167">
        <v>6975.5</v>
      </c>
      <c r="E16" s="167">
        <v>7518</v>
      </c>
      <c r="F16" s="167">
        <v>8060.5</v>
      </c>
      <c r="G16" s="167">
        <v>8603</v>
      </c>
      <c r="H16" s="179">
        <v>9145.5</v>
      </c>
      <c r="I16" s="67"/>
    </row>
    <row r="17" spans="2:9" ht="15.75">
      <c r="B17" s="237" t="s">
        <v>284</v>
      </c>
      <c r="C17" s="166">
        <v>6688.5</v>
      </c>
      <c r="D17" s="166">
        <v>7273</v>
      </c>
      <c r="E17" s="166">
        <v>7854</v>
      </c>
      <c r="F17" s="166">
        <v>8438.5</v>
      </c>
      <c r="G17" s="166">
        <v>9023</v>
      </c>
      <c r="H17" s="178">
        <v>9604</v>
      </c>
      <c r="I17" s="15"/>
    </row>
    <row r="18" spans="2:9" ht="15.75">
      <c r="B18" s="237" t="s">
        <v>285</v>
      </c>
      <c r="C18" s="167">
        <v>6947.5</v>
      </c>
      <c r="D18" s="167">
        <v>7574</v>
      </c>
      <c r="E18" s="167">
        <v>8197</v>
      </c>
      <c r="F18" s="167">
        <v>8820</v>
      </c>
      <c r="G18" s="167">
        <v>9446.5</v>
      </c>
      <c r="H18" s="179">
        <v>10069.5</v>
      </c>
      <c r="I18" s="15"/>
    </row>
    <row r="19" spans="2:9" ht="15.75">
      <c r="B19" s="237" t="s">
        <v>286</v>
      </c>
      <c r="C19" s="166">
        <v>7203</v>
      </c>
      <c r="D19" s="166">
        <v>7868</v>
      </c>
      <c r="E19" s="166">
        <v>8533</v>
      </c>
      <c r="F19" s="166">
        <v>9201.5</v>
      </c>
      <c r="G19" s="166">
        <v>9866.5</v>
      </c>
      <c r="H19" s="178">
        <v>10531.5</v>
      </c>
    </row>
    <row r="20" spans="2:9" ht="15.75">
      <c r="B20" s="169" t="s">
        <v>287</v>
      </c>
      <c r="C20" s="167">
        <v>7462</v>
      </c>
      <c r="D20" s="167">
        <v>8169</v>
      </c>
      <c r="E20" s="167">
        <v>8876</v>
      </c>
      <c r="F20" s="167">
        <v>9583</v>
      </c>
      <c r="G20" s="167">
        <v>10290</v>
      </c>
      <c r="H20" s="179">
        <v>10997</v>
      </c>
    </row>
    <row r="21" spans="2:9" ht="15.75">
      <c r="B21" s="237" t="s">
        <v>288</v>
      </c>
      <c r="C21" s="166">
        <v>7721</v>
      </c>
      <c r="D21" s="166">
        <v>8470</v>
      </c>
      <c r="E21" s="166">
        <v>9219</v>
      </c>
      <c r="F21" s="166">
        <v>9964.5</v>
      </c>
      <c r="G21" s="166">
        <v>10713.5</v>
      </c>
      <c r="H21" s="178">
        <v>11462.5</v>
      </c>
    </row>
    <row r="22" spans="2:9" ht="15.75">
      <c r="B22" s="237" t="s">
        <v>289</v>
      </c>
      <c r="C22" s="167">
        <v>7976.5</v>
      </c>
      <c r="D22" s="167">
        <v>8767.5</v>
      </c>
      <c r="E22" s="167">
        <v>9555</v>
      </c>
      <c r="F22" s="167">
        <v>10346</v>
      </c>
      <c r="G22" s="167">
        <v>11133.5</v>
      </c>
      <c r="H22" s="179">
        <v>11924.5</v>
      </c>
    </row>
    <row r="23" spans="2:9" ht="15.75">
      <c r="B23" s="237" t="s">
        <v>290</v>
      </c>
      <c r="C23" s="166">
        <v>8235.5</v>
      </c>
      <c r="D23" s="166">
        <v>9065</v>
      </c>
      <c r="E23" s="166">
        <v>9898</v>
      </c>
      <c r="F23" s="166">
        <v>10727.5</v>
      </c>
      <c r="G23" s="166">
        <v>11557</v>
      </c>
      <c r="H23" s="178">
        <v>12390</v>
      </c>
    </row>
    <row r="24" spans="2:9" ht="15.75">
      <c r="B24" s="237" t="s">
        <v>291</v>
      </c>
      <c r="C24" s="167">
        <v>8491</v>
      </c>
      <c r="D24" s="167">
        <v>9362.5</v>
      </c>
      <c r="E24" s="167">
        <v>10234</v>
      </c>
      <c r="F24" s="167">
        <v>11105.5</v>
      </c>
      <c r="G24" s="167">
        <v>11977</v>
      </c>
      <c r="H24" s="179">
        <v>12848.5</v>
      </c>
    </row>
    <row r="25" spans="2:9" ht="15.75">
      <c r="B25" s="168" t="s">
        <v>292</v>
      </c>
      <c r="C25" s="166">
        <v>8750</v>
      </c>
      <c r="D25" s="166">
        <v>9663.5</v>
      </c>
      <c r="E25" s="166">
        <v>10577</v>
      </c>
      <c r="F25" s="166">
        <v>11490</v>
      </c>
      <c r="G25" s="166">
        <v>12400.5</v>
      </c>
      <c r="H25" s="178">
        <v>13314</v>
      </c>
    </row>
    <row r="26" spans="2:9" ht="15.75">
      <c r="B26" s="237" t="s">
        <v>293</v>
      </c>
      <c r="C26" s="167">
        <v>9009</v>
      </c>
      <c r="D26" s="167">
        <v>9964.5</v>
      </c>
      <c r="E26" s="167">
        <v>10916.5</v>
      </c>
      <c r="F26" s="167">
        <v>11872</v>
      </c>
      <c r="G26" s="167">
        <v>12827.5</v>
      </c>
      <c r="H26" s="179">
        <v>13779.5</v>
      </c>
    </row>
    <row r="27" spans="2:9" ht="15.75">
      <c r="B27" s="237" t="s">
        <v>294</v>
      </c>
      <c r="C27" s="166">
        <v>9264.5</v>
      </c>
      <c r="D27" s="166">
        <v>10258.5</v>
      </c>
      <c r="E27" s="166">
        <v>11256</v>
      </c>
      <c r="F27" s="166">
        <v>12250</v>
      </c>
      <c r="G27" s="166">
        <v>13247.5</v>
      </c>
      <c r="H27" s="178">
        <v>14241.5</v>
      </c>
    </row>
    <row r="28" spans="2:9" ht="15.75">
      <c r="B28" s="237" t="s">
        <v>295</v>
      </c>
      <c r="C28" s="167">
        <v>9523.5</v>
      </c>
      <c r="D28" s="167">
        <v>10559.5</v>
      </c>
      <c r="E28" s="167">
        <v>11595.5</v>
      </c>
      <c r="F28" s="167">
        <v>12635</v>
      </c>
      <c r="G28" s="167">
        <v>13671</v>
      </c>
      <c r="H28" s="179">
        <v>14707</v>
      </c>
      <c r="I28" s="15"/>
    </row>
    <row r="29" spans="2:9" ht="15.75">
      <c r="B29" s="237" t="s">
        <v>296</v>
      </c>
      <c r="C29" s="166">
        <v>9779</v>
      </c>
      <c r="D29" s="166">
        <v>10857</v>
      </c>
      <c r="E29" s="166">
        <v>11935</v>
      </c>
      <c r="F29" s="166">
        <v>13013</v>
      </c>
      <c r="G29" s="166">
        <v>14091</v>
      </c>
      <c r="H29" s="178">
        <v>15169</v>
      </c>
      <c r="I29" s="15"/>
    </row>
    <row r="30" spans="2:9" ht="15.75">
      <c r="B30" s="168" t="s">
        <v>297</v>
      </c>
      <c r="C30" s="167">
        <v>10038</v>
      </c>
      <c r="D30" s="167">
        <v>11158</v>
      </c>
      <c r="E30" s="167">
        <v>12274.5</v>
      </c>
      <c r="F30" s="167">
        <v>13394.5</v>
      </c>
      <c r="G30" s="167">
        <v>14514.5</v>
      </c>
      <c r="H30" s="179">
        <v>15634.5</v>
      </c>
      <c r="I30" s="15"/>
    </row>
    <row r="31" spans="2:9" ht="15.75">
      <c r="B31" s="237" t="s">
        <v>298</v>
      </c>
      <c r="C31" s="166">
        <v>10297</v>
      </c>
      <c r="D31" s="166">
        <v>11455.5</v>
      </c>
      <c r="E31" s="166">
        <v>12617.5</v>
      </c>
      <c r="F31" s="166">
        <v>13779.5</v>
      </c>
      <c r="G31" s="166">
        <v>14938</v>
      </c>
      <c r="H31" s="178">
        <v>16100</v>
      </c>
      <c r="I31" s="67"/>
    </row>
    <row r="32" spans="2:9" ht="15.75">
      <c r="B32" s="237" t="s">
        <v>299</v>
      </c>
      <c r="C32" s="167">
        <v>10552.5</v>
      </c>
      <c r="D32" s="167">
        <v>11753</v>
      </c>
      <c r="E32" s="167">
        <v>12953.5</v>
      </c>
      <c r="F32" s="167">
        <v>14157.5</v>
      </c>
      <c r="G32" s="167">
        <v>15358</v>
      </c>
      <c r="H32" s="179">
        <v>16558.5</v>
      </c>
      <c r="I32" s="15"/>
    </row>
    <row r="33" spans="2:9" ht="15.75">
      <c r="B33" s="237" t="s">
        <v>300</v>
      </c>
      <c r="C33" s="166">
        <v>10811.5</v>
      </c>
      <c r="D33" s="166">
        <v>12054</v>
      </c>
      <c r="E33" s="166">
        <v>13296.5</v>
      </c>
      <c r="F33" s="166">
        <v>14539</v>
      </c>
      <c r="G33" s="166">
        <v>15781.5</v>
      </c>
      <c r="H33" s="178">
        <v>17024</v>
      </c>
      <c r="I33" s="15"/>
    </row>
    <row r="34" spans="2:9" ht="15.75">
      <c r="B34" s="237" t="s">
        <v>301</v>
      </c>
      <c r="C34" s="167">
        <v>11067</v>
      </c>
      <c r="D34" s="167">
        <v>12351.5</v>
      </c>
      <c r="E34" s="167">
        <v>13636</v>
      </c>
      <c r="F34" s="167">
        <v>14917</v>
      </c>
      <c r="G34" s="167">
        <v>16201.5</v>
      </c>
      <c r="H34" s="179">
        <v>17486</v>
      </c>
    </row>
    <row r="35" spans="2:9" ht="15.75">
      <c r="B35" s="168" t="s">
        <v>302</v>
      </c>
      <c r="C35" s="166">
        <v>11326</v>
      </c>
      <c r="D35" s="166">
        <v>12649</v>
      </c>
      <c r="E35" s="166">
        <v>13975.5</v>
      </c>
      <c r="F35" s="166">
        <v>15302</v>
      </c>
      <c r="G35" s="166">
        <v>16625</v>
      </c>
      <c r="H35" s="178">
        <v>17951.5</v>
      </c>
    </row>
    <row r="36" spans="2:9" ht="15.75">
      <c r="B36" s="237" t="s">
        <v>303</v>
      </c>
      <c r="C36" s="167">
        <v>11585</v>
      </c>
      <c r="D36" s="167">
        <v>12950</v>
      </c>
      <c r="E36" s="167">
        <v>14318.5</v>
      </c>
      <c r="F36" s="167">
        <v>15683.5</v>
      </c>
      <c r="G36" s="167">
        <v>17052</v>
      </c>
      <c r="H36" s="179">
        <v>18417</v>
      </c>
    </row>
    <row r="37" spans="2:9" ht="15.75">
      <c r="B37" s="237" t="s">
        <v>304</v>
      </c>
      <c r="C37" s="166">
        <v>11840.5</v>
      </c>
      <c r="D37" s="166">
        <v>13247.5</v>
      </c>
      <c r="E37" s="166">
        <v>14654.5</v>
      </c>
      <c r="F37" s="166">
        <v>16061.5</v>
      </c>
      <c r="G37" s="166">
        <v>17472</v>
      </c>
      <c r="H37" s="178">
        <v>18879</v>
      </c>
    </row>
    <row r="38" spans="2:9" ht="15.75">
      <c r="B38" s="237" t="s">
        <v>305</v>
      </c>
      <c r="C38" s="167">
        <v>12099.5</v>
      </c>
      <c r="D38" s="167">
        <v>13548.5</v>
      </c>
      <c r="E38" s="167">
        <v>14997.5</v>
      </c>
      <c r="F38" s="167">
        <v>16446.5</v>
      </c>
      <c r="G38" s="167">
        <v>17895.5</v>
      </c>
      <c r="H38" s="179">
        <v>19344.5</v>
      </c>
    </row>
    <row r="39" spans="2:9" ht="15.75">
      <c r="B39" s="237" t="s">
        <v>306</v>
      </c>
      <c r="C39" s="166">
        <v>12355</v>
      </c>
      <c r="D39" s="166">
        <v>13842.5</v>
      </c>
      <c r="E39" s="166">
        <v>15333.5</v>
      </c>
      <c r="F39" s="166">
        <v>16824.5</v>
      </c>
      <c r="G39" s="166">
        <v>18315.5</v>
      </c>
      <c r="H39" s="178">
        <v>19806.5</v>
      </c>
    </row>
    <row r="40" spans="2:9" ht="15.75">
      <c r="B40" s="168" t="s">
        <v>307</v>
      </c>
      <c r="C40" s="167">
        <v>12614</v>
      </c>
      <c r="D40" s="167">
        <v>14143.5</v>
      </c>
      <c r="E40" s="167">
        <v>15676.5</v>
      </c>
      <c r="F40" s="167">
        <v>17206</v>
      </c>
      <c r="G40" s="167">
        <v>18739</v>
      </c>
      <c r="H40" s="179">
        <v>20268.5</v>
      </c>
    </row>
    <row r="41" spans="2:9" ht="15.75">
      <c r="B41" s="180" t="s">
        <v>308</v>
      </c>
      <c r="C41" s="166">
        <v>12873</v>
      </c>
      <c r="D41" s="166">
        <v>14444.5</v>
      </c>
      <c r="E41" s="166">
        <v>16016</v>
      </c>
      <c r="F41" s="166">
        <v>17591</v>
      </c>
      <c r="G41" s="166">
        <v>19162.5</v>
      </c>
      <c r="H41" s="178">
        <v>20734</v>
      </c>
    </row>
    <row r="42" spans="2:9" ht="15.75">
      <c r="B42" s="180" t="s">
        <v>309</v>
      </c>
      <c r="C42" s="167">
        <v>13132</v>
      </c>
      <c r="D42" s="167">
        <v>14745.5</v>
      </c>
      <c r="E42" s="167">
        <v>16359</v>
      </c>
      <c r="F42" s="167">
        <v>17972.5</v>
      </c>
      <c r="G42" s="167">
        <v>19586</v>
      </c>
      <c r="H42" s="179">
        <v>21199.5</v>
      </c>
    </row>
    <row r="43" spans="2:9" ht="15.75">
      <c r="B43" s="180" t="s">
        <v>310</v>
      </c>
      <c r="C43" s="166">
        <v>13391</v>
      </c>
      <c r="D43" s="166">
        <v>15046.5</v>
      </c>
      <c r="E43" s="166">
        <v>16702</v>
      </c>
      <c r="F43" s="166">
        <v>18357.5</v>
      </c>
      <c r="G43" s="166">
        <v>20009.5</v>
      </c>
      <c r="H43" s="178">
        <v>21665</v>
      </c>
      <c r="I43" s="15"/>
    </row>
    <row r="44" spans="2:9" ht="15.75">
      <c r="B44" s="180" t="s">
        <v>311</v>
      </c>
      <c r="C44" s="167">
        <v>13650</v>
      </c>
      <c r="D44" s="167">
        <v>15347.5</v>
      </c>
      <c r="E44" s="167">
        <v>17041.5</v>
      </c>
      <c r="F44" s="167">
        <v>18739</v>
      </c>
      <c r="G44" s="167">
        <v>20436.5</v>
      </c>
      <c r="H44" s="179">
        <v>22130.5</v>
      </c>
      <c r="I44" s="15"/>
    </row>
    <row r="45" spans="2:9" ht="15.75">
      <c r="B45" s="180" t="s">
        <v>312</v>
      </c>
      <c r="C45" s="166">
        <v>13909</v>
      </c>
      <c r="D45" s="166">
        <v>15645</v>
      </c>
      <c r="E45" s="166">
        <v>17384.5</v>
      </c>
      <c r="F45" s="166">
        <v>19120.5</v>
      </c>
      <c r="G45" s="178">
        <v>20860</v>
      </c>
      <c r="H45" s="178">
        <v>22596</v>
      </c>
      <c r="I45" s="15"/>
    </row>
    <row r="46" spans="2:9" ht="15.75">
      <c r="B46" s="180" t="s">
        <v>313</v>
      </c>
      <c r="C46" s="167">
        <v>14168</v>
      </c>
      <c r="D46" s="167">
        <v>15946</v>
      </c>
      <c r="E46" s="167">
        <v>17724</v>
      </c>
      <c r="F46" s="167">
        <v>19505.5</v>
      </c>
      <c r="G46" s="179">
        <v>21283.5</v>
      </c>
      <c r="H46" s="179">
        <v>23061.5</v>
      </c>
      <c r="I46" s="67"/>
    </row>
    <row r="47" spans="2:9" ht="15.75">
      <c r="B47" s="180" t="s">
        <v>314</v>
      </c>
      <c r="C47" s="166">
        <v>14427</v>
      </c>
      <c r="D47" s="166">
        <v>16247</v>
      </c>
      <c r="E47" s="166">
        <v>18067</v>
      </c>
      <c r="F47" s="166">
        <v>19887</v>
      </c>
      <c r="G47" s="178">
        <v>21707</v>
      </c>
      <c r="H47" s="178">
        <v>23527</v>
      </c>
      <c r="I47" s="15"/>
    </row>
    <row r="48" spans="2:9" ht="15.75">
      <c r="B48" s="180" t="s">
        <v>315</v>
      </c>
      <c r="C48" s="167">
        <v>14686</v>
      </c>
      <c r="D48" s="167">
        <v>16548</v>
      </c>
      <c r="E48" s="167">
        <v>18410</v>
      </c>
      <c r="F48" s="167">
        <v>20268.5</v>
      </c>
      <c r="G48" s="179">
        <v>22130.5</v>
      </c>
      <c r="H48" s="179">
        <v>23992.5</v>
      </c>
      <c r="I48" s="15"/>
    </row>
    <row r="49" spans="1:8" ht="15.75">
      <c r="B49" s="180" t="s">
        <v>316</v>
      </c>
      <c r="C49" s="166">
        <v>14945</v>
      </c>
      <c r="D49" s="166">
        <v>16849</v>
      </c>
      <c r="E49" s="166">
        <v>18749.5</v>
      </c>
      <c r="F49" s="166">
        <v>20653.5</v>
      </c>
      <c r="G49" s="178">
        <v>22554</v>
      </c>
      <c r="H49" s="178">
        <v>24458</v>
      </c>
    </row>
    <row r="50" spans="1:8" ht="15.75">
      <c r="B50" s="180" t="s">
        <v>317</v>
      </c>
      <c r="C50" s="167">
        <v>15204</v>
      </c>
      <c r="D50" s="167">
        <v>17150</v>
      </c>
      <c r="E50" s="167">
        <v>19092.5</v>
      </c>
      <c r="F50" s="167">
        <v>21035</v>
      </c>
      <c r="G50" s="179">
        <v>22981</v>
      </c>
      <c r="H50" s="179">
        <v>25242</v>
      </c>
    </row>
    <row r="51" spans="1:8" ht="15.75">
      <c r="B51" s="180" t="s">
        <v>318</v>
      </c>
      <c r="C51" s="166">
        <v>15463</v>
      </c>
      <c r="D51" s="166">
        <v>17447.5</v>
      </c>
      <c r="E51" s="166">
        <v>19432</v>
      </c>
      <c r="F51" s="166">
        <v>21420</v>
      </c>
      <c r="G51" s="178">
        <v>23404.5</v>
      </c>
      <c r="H51" s="178">
        <v>25389</v>
      </c>
    </row>
    <row r="52" spans="1:8" ht="15.75">
      <c r="B52" s="180" t="s">
        <v>319</v>
      </c>
      <c r="C52" s="167">
        <v>15722</v>
      </c>
      <c r="D52" s="167">
        <v>17748.5</v>
      </c>
      <c r="E52" s="167">
        <v>19775</v>
      </c>
      <c r="F52" s="167">
        <v>21801.5</v>
      </c>
      <c r="G52" s="179">
        <v>23828</v>
      </c>
      <c r="H52" s="179">
        <v>25854.5</v>
      </c>
    </row>
    <row r="53" spans="1:8" ht="15.75">
      <c r="B53" s="180" t="s">
        <v>320</v>
      </c>
      <c r="C53" s="166">
        <v>15981</v>
      </c>
      <c r="D53" s="166">
        <v>18049.5</v>
      </c>
      <c r="E53" s="166">
        <v>20118</v>
      </c>
      <c r="F53" s="166">
        <v>22183</v>
      </c>
      <c r="G53" s="178">
        <v>24251.5</v>
      </c>
      <c r="H53" s="178">
        <v>26320</v>
      </c>
    </row>
    <row r="54" spans="1:8" ht="15.75">
      <c r="B54" s="180" t="s">
        <v>321</v>
      </c>
      <c r="C54" s="167">
        <v>16240</v>
      </c>
      <c r="D54" s="167">
        <v>18350.5</v>
      </c>
      <c r="E54" s="167">
        <v>20457.5</v>
      </c>
      <c r="F54" s="167">
        <v>22568</v>
      </c>
      <c r="G54" s="179">
        <v>24675</v>
      </c>
      <c r="H54" s="179">
        <v>26785.5</v>
      </c>
    </row>
    <row r="55" spans="1:8" ht="15.75">
      <c r="A55" s="188"/>
      <c r="B55" s="189"/>
      <c r="C55" s="189"/>
      <c r="D55" s="189"/>
      <c r="E55" s="189"/>
      <c r="F55" s="190"/>
      <c r="G55" s="190"/>
    </row>
    <row r="56" spans="1:8">
      <c r="A56" s="15"/>
    </row>
    <row r="57" spans="1:8">
      <c r="A57" s="15"/>
      <c r="B57" s="10"/>
      <c r="C57" s="10"/>
      <c r="D57" s="10"/>
      <c r="E57" s="10"/>
      <c r="F57" s="10"/>
      <c r="G57" s="10"/>
      <c r="H57" s="10"/>
    </row>
    <row r="58" spans="1:8">
      <c r="A58" s="24"/>
      <c r="B58" t="s">
        <v>322</v>
      </c>
      <c r="D58" s="24"/>
      <c r="E58" t="s">
        <v>323</v>
      </c>
    </row>
    <row r="59" spans="1:8">
      <c r="A59" s="24"/>
      <c r="B59" t="s">
        <v>324</v>
      </c>
      <c r="D59" s="24"/>
      <c r="E59" t="s">
        <v>325</v>
      </c>
    </row>
    <row r="60" spans="1:8">
      <c r="A60" s="24"/>
      <c r="B60" t="s">
        <v>326</v>
      </c>
      <c r="D60" s="24"/>
      <c r="E60" t="s">
        <v>327</v>
      </c>
    </row>
    <row r="61" spans="1:8">
      <c r="A61" s="24"/>
      <c r="B61" t="s">
        <v>328</v>
      </c>
      <c r="D61" s="24"/>
      <c r="E61" t="s">
        <v>329</v>
      </c>
    </row>
    <row r="62" spans="1:8">
      <c r="A62" s="24"/>
      <c r="B62" t="s">
        <v>330</v>
      </c>
      <c r="D62" s="24"/>
      <c r="E62" t="s">
        <v>331</v>
      </c>
    </row>
    <row r="63" spans="1:8">
      <c r="A63" s="24"/>
      <c r="B63" t="s">
        <v>332</v>
      </c>
      <c r="D63" s="24"/>
      <c r="E63" s="181" t="s">
        <v>333</v>
      </c>
    </row>
    <row r="64" spans="1:8">
      <c r="A64" s="24"/>
      <c r="B64" t="s">
        <v>334</v>
      </c>
      <c r="D64" s="24"/>
      <c r="E64" s="181" t="s">
        <v>335</v>
      </c>
    </row>
    <row r="65" spans="1:9">
      <c r="A65" s="24"/>
      <c r="B65" t="s">
        <v>336</v>
      </c>
      <c r="D65" s="24"/>
      <c r="E65" s="181" t="s">
        <v>337</v>
      </c>
    </row>
    <row r="66" spans="1:9">
      <c r="A66" s="13"/>
      <c r="D66" s="24"/>
      <c r="E66" t="s">
        <v>338</v>
      </c>
    </row>
    <row r="67" spans="1:9">
      <c r="A67" s="13"/>
      <c r="D67" s="13"/>
      <c r="E67" s="181"/>
    </row>
    <row r="68" spans="1:9" ht="15" thickBot="1">
      <c r="A68" s="20"/>
      <c r="B68" s="191"/>
      <c r="C68" s="39"/>
      <c r="D68" s="192"/>
      <c r="E68" s="20"/>
      <c r="F68" s="20"/>
      <c r="G68" s="20"/>
      <c r="H68" s="20"/>
      <c r="I68" s="20"/>
    </row>
    <row r="69" spans="1:9">
      <c r="B69" s="15"/>
      <c r="C69" s="10"/>
      <c r="D69" s="13"/>
    </row>
    <row r="70" spans="1:9">
      <c r="B70" s="15"/>
      <c r="C70" s="10"/>
      <c r="D70" s="13"/>
    </row>
    <row r="71" spans="1:9">
      <c r="B71" s="248" t="s">
        <v>354</v>
      </c>
      <c r="C71" s="10"/>
      <c r="D71" s="338" t="s">
        <v>247</v>
      </c>
      <c r="E71" s="10"/>
      <c r="F71" s="248" t="s">
        <v>355</v>
      </c>
      <c r="H71" s="248" t="s">
        <v>356</v>
      </c>
    </row>
    <row r="72" spans="1:9" ht="15">
      <c r="B72" s="248"/>
      <c r="C72" s="10"/>
      <c r="D72" s="338"/>
      <c r="E72" s="10"/>
      <c r="F72" s="248"/>
      <c r="G72" s="235"/>
      <c r="H72" s="248"/>
    </row>
    <row r="73" spans="1:9" ht="15">
      <c r="B73" s="248"/>
      <c r="C73" s="10"/>
      <c r="D73" s="338"/>
      <c r="E73" s="10"/>
      <c r="F73" s="248"/>
      <c r="G73" s="235"/>
      <c r="H73" s="248"/>
    </row>
    <row r="74" spans="1:9" ht="15">
      <c r="C74" s="10"/>
      <c r="G74" s="235"/>
      <c r="H74" s="235"/>
    </row>
  </sheetData>
  <mergeCells count="10">
    <mergeCell ref="B71:B73"/>
    <mergeCell ref="D71:D73"/>
    <mergeCell ref="F71:F73"/>
    <mergeCell ref="H71:H73"/>
    <mergeCell ref="A2:A5"/>
    <mergeCell ref="B2:H5"/>
    <mergeCell ref="B9:H9"/>
    <mergeCell ref="B10:G10"/>
    <mergeCell ref="B11:B12"/>
    <mergeCell ref="C11:H11"/>
  </mergeCells>
  <hyperlinks>
    <hyperlink ref="F71" r:id="rId1" xr:uid="{11C3D6AD-44A7-474A-A390-151B147BDDA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3"/>
  <sheetViews>
    <sheetView zoomScaleNormal="100" zoomScaleSheetLayoutView="100" workbookViewId="0">
      <selection activeCell="C9" sqref="C9:P25"/>
    </sheetView>
  </sheetViews>
  <sheetFormatPr defaultRowHeight="14.25"/>
  <cols>
    <col min="1" max="1" width="3.75" customWidth="1"/>
    <col min="2" max="16" width="9.25" customWidth="1"/>
  </cols>
  <sheetData>
    <row r="1" spans="1:16" ht="15" customHeight="1">
      <c r="B1" s="249"/>
      <c r="C1" s="249"/>
      <c r="D1" s="249"/>
      <c r="E1" s="21"/>
      <c r="F1" s="251" t="s">
        <v>34</v>
      </c>
      <c r="G1" s="251"/>
      <c r="H1" s="251"/>
      <c r="I1" s="251"/>
      <c r="J1" s="251"/>
      <c r="K1" s="251"/>
      <c r="L1" s="251"/>
    </row>
    <row r="2" spans="1:16" ht="15" customHeight="1">
      <c r="B2" s="249"/>
      <c r="C2" s="249"/>
      <c r="D2" s="249"/>
      <c r="E2" s="14"/>
      <c r="F2" s="251"/>
      <c r="G2" s="251"/>
      <c r="H2" s="251"/>
      <c r="I2" s="251"/>
      <c r="J2" s="251"/>
      <c r="K2" s="251"/>
      <c r="L2" s="251"/>
    </row>
    <row r="3" spans="1:16" ht="15" customHeight="1">
      <c r="B3" s="249"/>
      <c r="C3" s="249"/>
      <c r="D3" s="249"/>
      <c r="E3" s="14"/>
      <c r="F3" s="251"/>
      <c r="G3" s="251"/>
      <c r="H3" s="251"/>
      <c r="I3" s="251"/>
      <c r="J3" s="251"/>
      <c r="K3" s="251"/>
      <c r="L3" s="251"/>
    </row>
    <row r="4" spans="1:16" ht="15" customHeight="1">
      <c r="B4" s="249"/>
      <c r="C4" s="249"/>
      <c r="D4" s="249"/>
      <c r="E4" s="14"/>
      <c r="F4" s="251"/>
      <c r="G4" s="251"/>
      <c r="H4" s="251"/>
      <c r="I4" s="251"/>
      <c r="J4" s="251"/>
      <c r="K4" s="251"/>
      <c r="L4" s="251"/>
    </row>
    <row r="5" spans="1:16" ht="15" customHeight="1" thickBot="1">
      <c r="A5" s="20"/>
      <c r="B5" s="250"/>
      <c r="C5" s="250"/>
      <c r="D5" s="250"/>
      <c r="E5" s="22"/>
      <c r="F5" s="252"/>
      <c r="G5" s="252"/>
      <c r="H5" s="252"/>
      <c r="I5" s="252"/>
      <c r="J5" s="252"/>
      <c r="K5" s="252"/>
      <c r="L5" s="252"/>
      <c r="M5" s="20"/>
      <c r="N5" s="20"/>
      <c r="O5" s="250" t="s">
        <v>1</v>
      </c>
      <c r="P5" s="250"/>
    </row>
    <row r="6" spans="1:16" ht="21.95" customHeight="1">
      <c r="B6" s="262" t="s">
        <v>35</v>
      </c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262"/>
      <c r="O6" s="262"/>
      <c r="P6" s="262"/>
    </row>
    <row r="7" spans="1:16" ht="14.45" customHeight="1">
      <c r="A7" s="15"/>
      <c r="B7" s="255" t="s">
        <v>36</v>
      </c>
      <c r="C7" s="259" t="s">
        <v>37</v>
      </c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1"/>
    </row>
    <row r="8" spans="1:16" ht="14.45" customHeight="1">
      <c r="A8" s="15"/>
      <c r="B8" s="255"/>
      <c r="C8" s="225">
        <v>150</v>
      </c>
      <c r="D8" s="224">
        <v>200</v>
      </c>
      <c r="E8" s="224">
        <v>250</v>
      </c>
      <c r="F8" s="224">
        <v>300</v>
      </c>
      <c r="G8" s="224">
        <v>350</v>
      </c>
      <c r="H8" s="224">
        <v>400</v>
      </c>
      <c r="I8" s="224">
        <v>450</v>
      </c>
      <c r="J8" s="224">
        <v>500</v>
      </c>
      <c r="K8" s="224">
        <v>550</v>
      </c>
      <c r="L8" s="224">
        <v>600</v>
      </c>
      <c r="M8" s="224">
        <v>650</v>
      </c>
      <c r="N8" s="224">
        <v>700</v>
      </c>
      <c r="O8" s="224">
        <v>750</v>
      </c>
      <c r="P8" s="224">
        <v>800</v>
      </c>
    </row>
    <row r="9" spans="1:16" ht="14.45" customHeight="1">
      <c r="A9" s="15"/>
      <c r="B9" s="224">
        <v>300</v>
      </c>
      <c r="C9" s="115">
        <v>3045.25</v>
      </c>
      <c r="D9" s="115">
        <v>3363.75</v>
      </c>
      <c r="E9" s="115">
        <v>3649.75</v>
      </c>
      <c r="F9" s="115">
        <v>3896.75</v>
      </c>
      <c r="G9" s="115">
        <v>4173</v>
      </c>
      <c r="H9" s="115">
        <v>4488.25</v>
      </c>
      <c r="I9" s="115">
        <v>4826.25</v>
      </c>
      <c r="J9" s="115">
        <v>5034.25</v>
      </c>
      <c r="K9" s="115">
        <v>6253</v>
      </c>
      <c r="L9" s="115">
        <v>6636.5</v>
      </c>
      <c r="M9" s="115">
        <v>5879.25</v>
      </c>
      <c r="N9" s="115">
        <v>6246.5</v>
      </c>
      <c r="O9" s="115">
        <v>6496.75</v>
      </c>
      <c r="P9" s="115">
        <v>6818.5</v>
      </c>
    </row>
    <row r="10" spans="1:16" ht="14.45" customHeight="1" thickBot="1">
      <c r="A10" s="15"/>
      <c r="B10" s="224">
        <v>350</v>
      </c>
      <c r="C10" s="115">
        <v>3230.5</v>
      </c>
      <c r="D10" s="115">
        <v>3571.75</v>
      </c>
      <c r="E10" s="115">
        <v>3887</v>
      </c>
      <c r="F10" s="115">
        <v>4153.5</v>
      </c>
      <c r="G10" s="115">
        <v>4455.75</v>
      </c>
      <c r="H10" s="115">
        <v>4754.75</v>
      </c>
      <c r="I10" s="117">
        <v>5135</v>
      </c>
      <c r="J10" s="117">
        <v>5401.5</v>
      </c>
      <c r="K10" s="117">
        <v>5671.25</v>
      </c>
      <c r="L10" s="117">
        <v>6041.75</v>
      </c>
      <c r="M10" s="117">
        <v>6324.5</v>
      </c>
      <c r="N10" s="117">
        <v>6708</v>
      </c>
      <c r="O10" s="117">
        <v>7143.5</v>
      </c>
      <c r="P10" s="117">
        <v>7491.25</v>
      </c>
    </row>
    <row r="11" spans="1:16" ht="14.45" customHeight="1" thickBot="1">
      <c r="A11" s="15"/>
      <c r="B11" s="224">
        <v>400</v>
      </c>
      <c r="C11" s="117">
        <v>3383.25</v>
      </c>
      <c r="D11" s="117">
        <v>3753.75</v>
      </c>
      <c r="E11" s="117">
        <v>4085.25</v>
      </c>
      <c r="F11" s="117">
        <v>4377.75</v>
      </c>
      <c r="G11" s="117">
        <v>4650.75</v>
      </c>
      <c r="H11" s="117">
        <v>5021.25</v>
      </c>
      <c r="I11" s="121">
        <v>6353.75</v>
      </c>
      <c r="J11" s="121">
        <v>6708</v>
      </c>
      <c r="K11" s="121">
        <v>7068.75</v>
      </c>
      <c r="L11" s="121">
        <v>7533.5</v>
      </c>
      <c r="M11" s="121">
        <v>8066.5</v>
      </c>
      <c r="N11" s="121">
        <v>8589.75</v>
      </c>
      <c r="O11" s="121">
        <v>8950.5</v>
      </c>
      <c r="P11" s="121">
        <v>9405.5</v>
      </c>
    </row>
    <row r="12" spans="1:16" ht="14.45" customHeight="1">
      <c r="A12" s="15"/>
      <c r="B12" s="224">
        <v>450</v>
      </c>
      <c r="C12" s="121">
        <v>4322.5</v>
      </c>
      <c r="D12" s="121">
        <v>4790.5</v>
      </c>
      <c r="E12" s="121">
        <v>5226</v>
      </c>
      <c r="F12" s="121">
        <v>5596.5</v>
      </c>
      <c r="G12" s="121">
        <v>5970.25</v>
      </c>
      <c r="H12" s="121">
        <v>6438.25</v>
      </c>
      <c r="I12" s="121">
        <v>6961.5</v>
      </c>
      <c r="J12" s="121">
        <v>7332</v>
      </c>
      <c r="K12" s="121">
        <v>7868.25</v>
      </c>
      <c r="L12" s="121">
        <v>8368.75</v>
      </c>
      <c r="M12" s="121">
        <v>8768.5</v>
      </c>
      <c r="N12" s="121">
        <v>9311.25</v>
      </c>
      <c r="O12" s="121">
        <v>9698</v>
      </c>
      <c r="P12" s="121">
        <v>10175.75</v>
      </c>
    </row>
    <row r="13" spans="1:16" ht="14.45" customHeight="1">
      <c r="A13" s="15"/>
      <c r="B13" s="224">
        <v>500</v>
      </c>
      <c r="C13" s="121">
        <v>4478.5</v>
      </c>
      <c r="D13" s="121">
        <v>4972.5</v>
      </c>
      <c r="E13" s="121">
        <v>5424.25</v>
      </c>
      <c r="F13" s="121">
        <v>5772</v>
      </c>
      <c r="G13" s="121">
        <v>6207.5</v>
      </c>
      <c r="H13" s="121">
        <v>6701.5</v>
      </c>
      <c r="I13" s="121">
        <v>7254</v>
      </c>
      <c r="J13" s="121">
        <v>7803.25</v>
      </c>
      <c r="K13" s="121">
        <v>8196.5</v>
      </c>
      <c r="L13" s="121">
        <v>8726.25</v>
      </c>
      <c r="M13" s="121">
        <v>9142.25</v>
      </c>
      <c r="N13" s="121">
        <v>9707.75</v>
      </c>
      <c r="O13" s="121">
        <v>10107.5</v>
      </c>
      <c r="P13" s="121">
        <v>10614.5</v>
      </c>
    </row>
    <row r="14" spans="1:16" ht="14.45" customHeight="1">
      <c r="A14" s="15"/>
      <c r="B14" s="224">
        <v>550</v>
      </c>
      <c r="C14" s="121">
        <v>4660.5</v>
      </c>
      <c r="D14" s="121">
        <v>5187</v>
      </c>
      <c r="E14" s="121">
        <v>5622.5</v>
      </c>
      <c r="F14" s="121">
        <v>6032</v>
      </c>
      <c r="G14" s="121">
        <v>6493.5</v>
      </c>
      <c r="H14" s="121">
        <v>7020</v>
      </c>
      <c r="I14" s="121">
        <v>7764.25</v>
      </c>
      <c r="J14" s="121">
        <v>8173.75</v>
      </c>
      <c r="K14" s="121">
        <v>8583.25</v>
      </c>
      <c r="L14" s="121">
        <v>9152</v>
      </c>
      <c r="M14" s="121">
        <v>9587.5</v>
      </c>
      <c r="N14" s="121">
        <v>10175.75</v>
      </c>
      <c r="O14" s="121">
        <v>10595</v>
      </c>
      <c r="P14" s="121">
        <v>11134.5</v>
      </c>
    </row>
    <row r="15" spans="1:16" ht="14.45" customHeight="1">
      <c r="A15" s="15"/>
      <c r="B15" s="224">
        <v>600</v>
      </c>
      <c r="C15" s="121">
        <v>4806.75</v>
      </c>
      <c r="D15" s="121">
        <v>5369</v>
      </c>
      <c r="E15" s="121">
        <v>5820.75</v>
      </c>
      <c r="F15" s="121">
        <v>6246.5</v>
      </c>
      <c r="G15" s="121">
        <v>6730.75</v>
      </c>
      <c r="H15" s="121">
        <v>7286.5</v>
      </c>
      <c r="I15" s="121">
        <v>8053.5</v>
      </c>
      <c r="J15" s="121">
        <v>8479.25</v>
      </c>
      <c r="K15" s="121">
        <v>8911.5</v>
      </c>
      <c r="L15" s="121">
        <v>9509.5</v>
      </c>
      <c r="M15" s="121">
        <v>9958</v>
      </c>
      <c r="N15" s="121">
        <v>10572.25</v>
      </c>
      <c r="O15" s="121">
        <v>11007.75</v>
      </c>
      <c r="P15" s="121">
        <v>11573.25</v>
      </c>
    </row>
    <row r="16" spans="1:16" ht="14.45" customHeight="1">
      <c r="A16" s="15"/>
      <c r="B16" s="224">
        <v>650</v>
      </c>
      <c r="C16" s="121">
        <v>4988.75</v>
      </c>
      <c r="D16" s="121">
        <v>5580.25</v>
      </c>
      <c r="E16" s="121">
        <v>6058</v>
      </c>
      <c r="F16" s="121">
        <v>6506.5</v>
      </c>
      <c r="G16" s="121">
        <v>7013.5</v>
      </c>
      <c r="H16" s="121">
        <v>7757.75</v>
      </c>
      <c r="I16" s="121">
        <v>8407.75</v>
      </c>
      <c r="J16" s="121">
        <v>8849.75</v>
      </c>
      <c r="K16" s="121">
        <v>9298.25</v>
      </c>
      <c r="L16" s="121">
        <v>9928.75</v>
      </c>
      <c r="M16" s="121">
        <v>10403.25</v>
      </c>
      <c r="N16" s="121">
        <v>11043.5</v>
      </c>
      <c r="O16" s="121">
        <v>11495.25</v>
      </c>
      <c r="P16" s="121">
        <v>12093.25</v>
      </c>
    </row>
    <row r="17" spans="1:16" ht="14.45" customHeight="1">
      <c r="A17" s="15"/>
      <c r="B17" s="224">
        <v>700</v>
      </c>
      <c r="C17" s="121">
        <v>5144.75</v>
      </c>
      <c r="D17" s="121">
        <v>5716.75</v>
      </c>
      <c r="E17" s="121">
        <v>6262.75</v>
      </c>
      <c r="F17" s="121">
        <v>6727.5</v>
      </c>
      <c r="G17" s="121">
        <v>7247.5</v>
      </c>
      <c r="H17" s="121">
        <v>8021</v>
      </c>
      <c r="I17" s="121">
        <v>8697</v>
      </c>
      <c r="J17" s="121">
        <v>9165</v>
      </c>
      <c r="K17" s="121">
        <v>9626.5</v>
      </c>
      <c r="L17" s="121">
        <v>10289.5</v>
      </c>
      <c r="M17" s="121">
        <v>10783.5</v>
      </c>
      <c r="N17" s="121">
        <v>11433.5</v>
      </c>
      <c r="O17" s="121">
        <v>11908</v>
      </c>
      <c r="P17" s="121">
        <v>12535.25</v>
      </c>
    </row>
    <row r="18" spans="1:16" ht="14.45" customHeight="1" thickBot="1">
      <c r="A18" s="15"/>
      <c r="B18" s="224">
        <v>750</v>
      </c>
      <c r="C18" s="121">
        <v>5326.75</v>
      </c>
      <c r="D18" s="121">
        <v>5928</v>
      </c>
      <c r="E18" s="121">
        <v>6496.75</v>
      </c>
      <c r="F18" s="121">
        <v>6981</v>
      </c>
      <c r="G18" s="121">
        <v>7689.5</v>
      </c>
      <c r="H18" s="123">
        <v>8333</v>
      </c>
      <c r="I18" s="123">
        <v>9051.25</v>
      </c>
      <c r="J18" s="123">
        <v>9529</v>
      </c>
      <c r="K18" s="123">
        <v>10013.25</v>
      </c>
      <c r="L18" s="123">
        <v>10712</v>
      </c>
      <c r="M18" s="123">
        <v>11222.25</v>
      </c>
      <c r="N18" s="123">
        <v>11901.5</v>
      </c>
      <c r="O18" s="123">
        <v>13715</v>
      </c>
      <c r="P18" s="123">
        <v>14521</v>
      </c>
    </row>
    <row r="19" spans="1:16" ht="14.45" customHeight="1" thickBot="1">
      <c r="A19" s="15"/>
      <c r="B19" s="224">
        <v>800</v>
      </c>
      <c r="C19" s="123">
        <v>5482.75</v>
      </c>
      <c r="D19" s="123">
        <v>6110</v>
      </c>
      <c r="E19" s="123">
        <v>6698.25</v>
      </c>
      <c r="F19" s="123">
        <v>7202</v>
      </c>
      <c r="G19" s="123">
        <v>7926.75</v>
      </c>
      <c r="H19" s="125">
        <v>9314.5</v>
      </c>
      <c r="I19" s="125">
        <v>10195.25</v>
      </c>
      <c r="J19" s="125">
        <v>10760.75</v>
      </c>
      <c r="K19" s="125">
        <v>11332.75</v>
      </c>
      <c r="L19" s="125">
        <v>12129</v>
      </c>
      <c r="M19" s="125">
        <v>12736.75</v>
      </c>
      <c r="N19" s="125">
        <v>13546</v>
      </c>
      <c r="O19" s="125">
        <v>14209</v>
      </c>
      <c r="P19" s="125">
        <v>14966.25</v>
      </c>
    </row>
    <row r="20" spans="1:16" ht="14.45" customHeight="1">
      <c r="A20" s="15"/>
      <c r="B20" s="224">
        <v>850</v>
      </c>
      <c r="C20" s="125">
        <v>6344</v>
      </c>
      <c r="D20" s="125">
        <v>7065.5</v>
      </c>
      <c r="E20" s="125">
        <v>7761</v>
      </c>
      <c r="F20" s="125">
        <v>8508.5</v>
      </c>
      <c r="G20" s="125">
        <v>9171.5</v>
      </c>
      <c r="H20" s="125">
        <v>9945</v>
      </c>
      <c r="I20" s="125">
        <v>10796.5</v>
      </c>
      <c r="J20" s="125">
        <v>11381.5</v>
      </c>
      <c r="K20" s="125">
        <v>11973</v>
      </c>
      <c r="L20" s="125">
        <v>12808.25</v>
      </c>
      <c r="M20" s="125">
        <v>12808.25</v>
      </c>
      <c r="N20" s="125">
        <v>14352</v>
      </c>
      <c r="O20" s="125">
        <v>14956.5</v>
      </c>
      <c r="P20" s="125" t="s">
        <v>6</v>
      </c>
    </row>
    <row r="21" spans="1:16" ht="14.45" customHeight="1">
      <c r="A21" s="15"/>
      <c r="B21" s="224">
        <v>900</v>
      </c>
      <c r="C21" s="125">
        <v>6493.5</v>
      </c>
      <c r="D21" s="125">
        <v>7247.5</v>
      </c>
      <c r="E21" s="125">
        <v>7959.25</v>
      </c>
      <c r="F21" s="125">
        <v>8726.25</v>
      </c>
      <c r="G21" s="125">
        <v>9408.75</v>
      </c>
      <c r="H21" s="125">
        <v>10211.5</v>
      </c>
      <c r="I21" s="125">
        <v>11089</v>
      </c>
      <c r="J21" s="125">
        <v>11696.75</v>
      </c>
      <c r="K21" s="125">
        <v>12304.5</v>
      </c>
      <c r="L21" s="125">
        <v>13165.75</v>
      </c>
      <c r="M21" s="125">
        <v>13809.25</v>
      </c>
      <c r="N21" s="125">
        <v>14748.5</v>
      </c>
      <c r="O21" s="125" t="s">
        <v>6</v>
      </c>
      <c r="P21" s="125" t="s">
        <v>6</v>
      </c>
    </row>
    <row r="22" spans="1:16" ht="14.45" customHeight="1">
      <c r="A22" s="15"/>
      <c r="B22" s="224">
        <v>950</v>
      </c>
      <c r="C22" s="125">
        <v>6630</v>
      </c>
      <c r="D22" s="125">
        <v>7458.75</v>
      </c>
      <c r="E22" s="125">
        <v>8199.75</v>
      </c>
      <c r="F22" s="125">
        <v>8983</v>
      </c>
      <c r="G22" s="125">
        <v>9694.75</v>
      </c>
      <c r="H22" s="125">
        <v>10520.25</v>
      </c>
      <c r="I22" s="125">
        <v>11440</v>
      </c>
      <c r="J22" s="125">
        <v>12067.25</v>
      </c>
      <c r="K22" s="125">
        <v>12691.25</v>
      </c>
      <c r="L22" s="125">
        <v>13588.25</v>
      </c>
      <c r="M22" s="125">
        <v>14329.25</v>
      </c>
      <c r="N22" s="125" t="s">
        <v>6</v>
      </c>
      <c r="O22" s="125" t="s">
        <v>6</v>
      </c>
      <c r="P22" s="125" t="s">
        <v>6</v>
      </c>
    </row>
    <row r="23" spans="1:16" ht="14.45" customHeight="1">
      <c r="A23" s="15"/>
      <c r="B23" s="224">
        <v>1000</v>
      </c>
      <c r="C23" s="125">
        <v>6786</v>
      </c>
      <c r="D23" s="125">
        <v>7640.75</v>
      </c>
      <c r="E23" s="125">
        <v>8557.25</v>
      </c>
      <c r="F23" s="125">
        <v>9197.5</v>
      </c>
      <c r="G23" s="125">
        <v>9932</v>
      </c>
      <c r="H23" s="125">
        <v>10783.5</v>
      </c>
      <c r="I23" s="125">
        <v>11732.5</v>
      </c>
      <c r="J23" s="125">
        <v>12372.75</v>
      </c>
      <c r="K23" s="125">
        <v>13019.5</v>
      </c>
      <c r="L23" s="125">
        <v>14023.75</v>
      </c>
      <c r="M23" s="125" t="s">
        <v>6</v>
      </c>
      <c r="N23" s="125" t="s">
        <v>6</v>
      </c>
      <c r="O23" s="125" t="s">
        <v>6</v>
      </c>
      <c r="P23" s="125" t="s">
        <v>6</v>
      </c>
    </row>
    <row r="24" spans="1:16" ht="14.45" customHeight="1">
      <c r="A24" s="15"/>
      <c r="B24" s="224">
        <v>1050</v>
      </c>
      <c r="C24" s="125">
        <v>6968</v>
      </c>
      <c r="D24" s="125">
        <v>7858.5</v>
      </c>
      <c r="E24" s="125">
        <v>8794.5</v>
      </c>
      <c r="F24" s="125">
        <v>9457.5</v>
      </c>
      <c r="G24" s="125">
        <v>10214.75</v>
      </c>
      <c r="H24" s="125">
        <v>11102</v>
      </c>
      <c r="I24" s="125">
        <v>12077</v>
      </c>
      <c r="J24" s="125">
        <v>12743.25</v>
      </c>
      <c r="K24" s="125">
        <v>13406.25</v>
      </c>
      <c r="L24" s="125" t="s">
        <v>6</v>
      </c>
      <c r="M24" s="125" t="s">
        <v>6</v>
      </c>
      <c r="N24" s="125" t="s">
        <v>6</v>
      </c>
      <c r="O24" s="125" t="s">
        <v>6</v>
      </c>
      <c r="P24" s="125" t="s">
        <v>6</v>
      </c>
    </row>
    <row r="25" spans="1:16" ht="14.45" customHeight="1">
      <c r="A25" s="15"/>
      <c r="B25" s="224">
        <v>1100</v>
      </c>
      <c r="C25" s="125">
        <v>7124</v>
      </c>
      <c r="D25" s="125">
        <v>8040.5</v>
      </c>
      <c r="E25" s="125">
        <v>8999.25</v>
      </c>
      <c r="F25" s="125">
        <v>9678.5</v>
      </c>
      <c r="G25" s="125">
        <v>10452</v>
      </c>
      <c r="H25" s="125">
        <v>11368.5</v>
      </c>
      <c r="I25" s="125">
        <v>12376</v>
      </c>
      <c r="J25" s="125">
        <v>13055.25</v>
      </c>
      <c r="K25" s="125" t="s">
        <v>6</v>
      </c>
      <c r="L25" s="125" t="s">
        <v>6</v>
      </c>
      <c r="M25" s="125" t="s">
        <v>6</v>
      </c>
      <c r="N25" s="125" t="s">
        <v>6</v>
      </c>
      <c r="O25" s="125" t="s">
        <v>6</v>
      </c>
      <c r="P25" s="125" t="s">
        <v>6</v>
      </c>
    </row>
    <row r="26" spans="1:16" ht="14.45" customHeight="1">
      <c r="N26" s="221"/>
    </row>
    <row r="27" spans="1:16" ht="14.45" customHeight="1">
      <c r="B27" s="14" t="s">
        <v>8</v>
      </c>
      <c r="C27" s="23"/>
      <c r="D27" s="23"/>
      <c r="E27" s="13"/>
      <c r="F27" s="13"/>
      <c r="G27" s="13"/>
      <c r="H27" s="13"/>
      <c r="I27" s="24"/>
      <c r="J27" s="14" t="s">
        <v>9</v>
      </c>
      <c r="K27" s="13"/>
      <c r="M27" s="13"/>
      <c r="N27" s="13"/>
      <c r="O27" s="13"/>
    </row>
    <row r="28" spans="1:16" ht="14.45" customHeight="1">
      <c r="B28" s="14" t="s">
        <v>10</v>
      </c>
      <c r="C28" s="13"/>
      <c r="D28" s="13"/>
      <c r="E28" s="13"/>
      <c r="F28" s="13"/>
      <c r="G28" s="13"/>
      <c r="H28" s="13"/>
      <c r="I28" s="24"/>
      <c r="J28" s="14" t="s">
        <v>11</v>
      </c>
      <c r="K28" s="13"/>
      <c r="M28" s="13"/>
      <c r="N28" s="13"/>
      <c r="O28" s="13"/>
    </row>
    <row r="29" spans="1:16" ht="14.45" customHeight="1">
      <c r="B29" s="14" t="s">
        <v>12</v>
      </c>
      <c r="C29" s="26"/>
      <c r="D29" s="26"/>
      <c r="E29" s="13"/>
      <c r="F29" s="13"/>
      <c r="G29" s="13"/>
      <c r="H29" s="13"/>
      <c r="I29" s="24"/>
      <c r="J29" s="14" t="s">
        <v>13</v>
      </c>
      <c r="K29" s="13"/>
      <c r="M29" s="13"/>
      <c r="N29" s="13"/>
      <c r="O29" s="13"/>
    </row>
    <row r="30" spans="1:16" ht="14.45" customHeight="1">
      <c r="B30" s="14" t="s">
        <v>14</v>
      </c>
      <c r="C30" s="13"/>
      <c r="D30" s="26"/>
      <c r="E30" s="13"/>
      <c r="F30" s="13"/>
      <c r="G30" s="13"/>
      <c r="H30" s="13"/>
      <c r="I30" s="24"/>
      <c r="J30" s="14" t="s">
        <v>15</v>
      </c>
      <c r="K30" s="13"/>
      <c r="M30" s="13"/>
      <c r="N30" s="13"/>
      <c r="O30" s="13"/>
    </row>
    <row r="31" spans="1:16" ht="14.45" customHeight="1">
      <c r="B31" s="14" t="s">
        <v>16</v>
      </c>
      <c r="C31" s="13"/>
      <c r="D31" s="26"/>
      <c r="E31" s="13"/>
      <c r="F31" s="13"/>
      <c r="G31" s="13"/>
      <c r="H31" s="13"/>
      <c r="I31" s="24"/>
      <c r="J31" s="14" t="s">
        <v>17</v>
      </c>
      <c r="K31" s="13"/>
      <c r="M31" s="13"/>
      <c r="N31" s="13"/>
      <c r="O31" s="13"/>
    </row>
    <row r="32" spans="1:16" ht="14.45" customHeight="1">
      <c r="B32" s="14" t="s">
        <v>18</v>
      </c>
      <c r="C32" s="13"/>
      <c r="D32" s="13"/>
      <c r="E32" s="13"/>
      <c r="F32" s="13"/>
      <c r="G32" s="13"/>
      <c r="H32" s="13"/>
      <c r="I32" s="24"/>
      <c r="J32" s="31" t="s">
        <v>19</v>
      </c>
      <c r="K32" s="13"/>
      <c r="M32" s="13"/>
      <c r="N32" s="13"/>
      <c r="O32" s="13"/>
    </row>
    <row r="33" spans="1:16" ht="14.45" customHeight="1">
      <c r="B33" s="14" t="s">
        <v>20</v>
      </c>
      <c r="C33" s="13"/>
      <c r="D33" s="13"/>
      <c r="E33" s="13"/>
      <c r="F33" s="13"/>
      <c r="G33" s="13"/>
      <c r="H33" s="13"/>
      <c r="I33" s="24"/>
      <c r="J33" s="13" t="s">
        <v>21</v>
      </c>
      <c r="K33" s="13"/>
      <c r="M33" s="13"/>
      <c r="N33" s="13"/>
      <c r="O33" s="13"/>
    </row>
    <row r="34" spans="1:16" ht="14.45" customHeight="1">
      <c r="B34" s="14" t="s">
        <v>22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13"/>
    </row>
    <row r="35" spans="1:16" ht="14.45" customHeight="1">
      <c r="B35" s="14" t="s">
        <v>23</v>
      </c>
      <c r="C35" s="13"/>
      <c r="D35" s="13"/>
      <c r="E35" s="13"/>
      <c r="F35" s="13"/>
      <c r="G35" s="13"/>
      <c r="H35" s="13"/>
      <c r="I35" s="24"/>
      <c r="J35" s="13"/>
      <c r="L35" s="13"/>
      <c r="M35" s="13"/>
      <c r="N35" s="25"/>
      <c r="O35" s="13"/>
    </row>
    <row r="36" spans="1:16" ht="14.45" customHeight="1">
      <c r="B36" s="14" t="s">
        <v>24</v>
      </c>
      <c r="C36" s="13"/>
      <c r="D36" s="13"/>
      <c r="E36" s="13"/>
      <c r="F36" s="13"/>
      <c r="G36" s="13"/>
      <c r="H36" s="13"/>
      <c r="I36" s="24"/>
      <c r="J36" s="13"/>
      <c r="L36" s="13"/>
      <c r="M36" s="13"/>
      <c r="N36" s="25"/>
      <c r="O36" s="13"/>
    </row>
    <row r="37" spans="1:16" ht="14.45" customHeight="1">
      <c r="B37" s="14" t="s">
        <v>25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25"/>
      <c r="O37" s="13"/>
    </row>
    <row r="38" spans="1:16" ht="14.45" customHeight="1">
      <c r="B38" s="14" t="s">
        <v>26</v>
      </c>
      <c r="N38" s="221"/>
    </row>
    <row r="39" spans="1:16" ht="14.45" customHeight="1" thickBo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22"/>
      <c r="O39" s="20"/>
      <c r="P39" s="20"/>
    </row>
    <row r="40" spans="1:16" ht="13.5" customHeight="1">
      <c r="A40" s="28"/>
      <c r="B40" s="258" t="s">
        <v>38</v>
      </c>
      <c r="C40" s="258"/>
      <c r="D40" s="258"/>
      <c r="E40" s="30"/>
      <c r="F40" s="257" t="s">
        <v>28</v>
      </c>
      <c r="G40" s="257"/>
      <c r="H40" s="257"/>
      <c r="I40" s="29"/>
      <c r="J40" s="256" t="s">
        <v>29</v>
      </c>
      <c r="K40" s="256"/>
      <c r="L40" s="256"/>
      <c r="M40" s="29"/>
      <c r="N40" s="256" t="s">
        <v>30</v>
      </c>
      <c r="O40" s="256"/>
      <c r="P40" s="256"/>
    </row>
    <row r="41" spans="1:16" ht="13.5" customHeight="1">
      <c r="A41" s="32"/>
      <c r="B41" s="246"/>
      <c r="C41" s="246"/>
      <c r="D41" s="246"/>
      <c r="E41" s="33"/>
      <c r="F41" s="247"/>
      <c r="G41" s="247"/>
      <c r="H41" s="247"/>
      <c r="I41" s="31"/>
      <c r="J41" s="248"/>
      <c r="K41" s="248"/>
      <c r="L41" s="248"/>
      <c r="M41" s="31"/>
      <c r="N41" s="248"/>
      <c r="O41" s="248"/>
      <c r="P41" s="248"/>
    </row>
    <row r="42" spans="1:16" ht="13.5" customHeight="1">
      <c r="A42" s="32"/>
      <c r="B42" s="246"/>
      <c r="C42" s="246"/>
      <c r="D42" s="246"/>
      <c r="E42" s="33"/>
      <c r="F42" s="247"/>
      <c r="G42" s="247"/>
      <c r="H42" s="247"/>
      <c r="I42" s="31"/>
      <c r="J42" s="248"/>
      <c r="K42" s="248"/>
      <c r="L42" s="248"/>
      <c r="M42" s="31"/>
      <c r="N42" s="248"/>
      <c r="O42" s="248"/>
      <c r="P42" s="248"/>
    </row>
    <row r="43" spans="1:16" ht="13.5" customHeight="1">
      <c r="A43" s="32"/>
      <c r="B43" s="246"/>
      <c r="C43" s="246"/>
      <c r="D43" s="246"/>
      <c r="E43" s="33"/>
      <c r="F43" s="247"/>
      <c r="G43" s="247"/>
      <c r="H43" s="247"/>
      <c r="I43" s="31"/>
      <c r="J43" s="248"/>
      <c r="K43" s="248"/>
      <c r="L43" s="248"/>
      <c r="M43" s="31"/>
      <c r="N43" s="248"/>
      <c r="O43" s="248"/>
      <c r="P43" s="248"/>
    </row>
  </sheetData>
  <mergeCells count="10">
    <mergeCell ref="N40:P43"/>
    <mergeCell ref="J40:L43"/>
    <mergeCell ref="F40:H43"/>
    <mergeCell ref="B40:D43"/>
    <mergeCell ref="B1:D5"/>
    <mergeCell ref="F1:L5"/>
    <mergeCell ref="B7:B8"/>
    <mergeCell ref="C7:P7"/>
    <mergeCell ref="B6:P6"/>
    <mergeCell ref="O5:P5"/>
  </mergeCells>
  <pageMargins left="0.19685039370078741" right="0.19685039370078741" top="0.19685039370078741" bottom="0.19685039370078741" header="0.19685039370078741" footer="0.19685039370078741"/>
  <pageSetup paperSize="9" scale="9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6BCC-198B-4B38-B53D-FEAA1CE03A1B}">
  <dimension ref="A1:O18"/>
  <sheetViews>
    <sheetView tabSelected="1" workbookViewId="0">
      <selection activeCell="A13" sqref="A13:XFD18"/>
    </sheetView>
  </sheetViews>
  <sheetFormatPr defaultColWidth="9" defaultRowHeight="12"/>
  <cols>
    <col min="1" max="1" width="6" style="13" bestFit="1" customWidth="1"/>
    <col min="2" max="15" width="7.875" style="13" bestFit="1" customWidth="1"/>
    <col min="16" max="16384" width="9" style="13"/>
  </cols>
  <sheetData>
    <row r="1" spans="1:15">
      <c r="A1" s="202" t="s">
        <v>3</v>
      </c>
      <c r="B1" s="204">
        <v>150</v>
      </c>
      <c r="C1" s="202">
        <v>200</v>
      </c>
      <c r="D1" s="202">
        <v>250</v>
      </c>
      <c r="E1" s="202">
        <v>300</v>
      </c>
      <c r="F1" s="202">
        <v>350</v>
      </c>
      <c r="G1" s="202">
        <v>400</v>
      </c>
      <c r="H1" s="202">
        <v>450</v>
      </c>
      <c r="I1" s="202">
        <v>500</v>
      </c>
      <c r="J1" s="202">
        <v>550</v>
      </c>
      <c r="K1" s="202">
        <v>600</v>
      </c>
      <c r="L1" s="202">
        <v>650</v>
      </c>
      <c r="M1" s="202">
        <v>700</v>
      </c>
      <c r="N1" s="202">
        <v>750</v>
      </c>
      <c r="O1" s="202">
        <v>800</v>
      </c>
    </row>
    <row r="2" spans="1:15">
      <c r="A2" s="202">
        <v>300</v>
      </c>
      <c r="B2" s="155">
        <f>SUM(('1400 CURVED'!C9)+100)*1.3*4.2</f>
        <v>17173.065000000002</v>
      </c>
      <c r="C2" s="155">
        <f>SUM(('1400 CURVED'!D9)+100)*1.3*4.2</f>
        <v>18912.075000000001</v>
      </c>
      <c r="D2" s="155">
        <f>SUM(('1400 CURVED'!E9)+100)*1.3*4.2</f>
        <v>20473.635000000002</v>
      </c>
      <c r="E2" s="155">
        <f>SUM(('1400 CURVED'!F9)+100)*1.3*4.2</f>
        <v>21822.255000000005</v>
      </c>
      <c r="F2" s="155">
        <f>SUM(('1400 CURVED'!G9)+100)*1.3*4.2</f>
        <v>23330.58</v>
      </c>
      <c r="G2" s="155">
        <f>SUM(('1400 CURVED'!H9)+100)*1.3*4.2</f>
        <v>25051.845000000001</v>
      </c>
      <c r="H2" s="155">
        <f>SUM(('1400 CURVED'!I9)+100)*1.3*4.2</f>
        <v>26897.325000000001</v>
      </c>
      <c r="I2" s="155">
        <f>SUM(('1400 CURVED'!J9)+100)*1.3*4.2</f>
        <v>28033.005000000005</v>
      </c>
      <c r="J2" s="155">
        <f>SUM(('1400 CURVED'!K9)+100)*1.3*4.2</f>
        <v>34687.379999999997</v>
      </c>
      <c r="K2" s="155">
        <f>SUM(('1400 CURVED'!L9)+100)*1.3*4.2</f>
        <v>36781.290000000008</v>
      </c>
      <c r="L2" s="155">
        <f>SUM(('1400 CURVED'!M9)+100)*1.3*4.2</f>
        <v>32646.705000000005</v>
      </c>
      <c r="M2" s="155">
        <f>SUM(('1400 CURVED'!N9)+100)*1.3*4.2</f>
        <v>34651.890000000007</v>
      </c>
      <c r="N2" s="155">
        <f>SUM(('1400 CURVED'!O9)+100)*1.3*4.2</f>
        <v>36018.254999999997</v>
      </c>
      <c r="O2" s="155">
        <f>SUM(('1400 CURVED'!P9)+100)*1.3*4.2</f>
        <v>37775.010000000009</v>
      </c>
    </row>
    <row r="3" spans="1:15">
      <c r="A3" s="202">
        <v>350</v>
      </c>
      <c r="B3" s="155">
        <f>SUM(('1400 CURVED'!C10)+100)*1.3*4.2</f>
        <v>18184.530000000002</v>
      </c>
      <c r="C3" s="155">
        <f>SUM(('1400 CURVED'!D10)+100)*1.3*4.2</f>
        <v>20047.755000000005</v>
      </c>
      <c r="D3" s="155">
        <f>SUM(('1400 CURVED'!E10)+100)*1.3*4.2</f>
        <v>21769.020000000004</v>
      </c>
      <c r="E3" s="155">
        <f>SUM(('1400 CURVED'!F10)+100)*1.3*4.2</f>
        <v>23224.11</v>
      </c>
      <c r="F3" s="155">
        <f>SUM(('1400 CURVED'!G10)+100)*1.3*4.2</f>
        <v>24874.395000000004</v>
      </c>
      <c r="G3" s="155">
        <f>SUM(('1400 CURVED'!H10)+100)*1.3*4.2</f>
        <v>26506.935000000001</v>
      </c>
      <c r="H3" s="155">
        <f>SUM(('1400 CURVED'!I10)+100)*1.3*4.2</f>
        <v>28583.100000000002</v>
      </c>
      <c r="I3" s="155">
        <f>SUM(('1400 CURVED'!J10)+100)*1.3*4.2</f>
        <v>30038.19</v>
      </c>
      <c r="J3" s="155">
        <f>SUM(('1400 CURVED'!K10)+100)*1.3*4.2</f>
        <v>31511.025000000001</v>
      </c>
      <c r="K3" s="155">
        <f>SUM(('1400 CURVED'!L10)+100)*1.3*4.2</f>
        <v>33533.955000000002</v>
      </c>
      <c r="L3" s="155">
        <f>SUM(('1400 CURVED'!M10)+100)*1.3*4.2</f>
        <v>35077.770000000004</v>
      </c>
      <c r="M3" s="155">
        <f>SUM(('1400 CURVED'!N10)+100)*1.3*4.2</f>
        <v>37171.68</v>
      </c>
      <c r="N3" s="155">
        <f>SUM(('1400 CURVED'!O10)+100)*1.3*4.2</f>
        <v>39549.510000000009</v>
      </c>
      <c r="O3" s="155">
        <f>SUM(('1400 CURVED'!P10)+100)*1.3*4.2</f>
        <v>41448.224999999999</v>
      </c>
    </row>
    <row r="4" spans="1:15">
      <c r="A4" s="202">
        <v>400</v>
      </c>
      <c r="B4" s="155">
        <f>SUM(('1400 CURVED'!C11)+100)*1.3*4.2</f>
        <v>19018.545000000002</v>
      </c>
      <c r="C4" s="155">
        <f>SUM(('1400 CURVED'!D11)+100)*1.3*4.2</f>
        <v>21041.475000000002</v>
      </c>
      <c r="D4" s="155">
        <f>SUM(('1400 CURVED'!E11)+100)*1.3*4.2</f>
        <v>22851.465</v>
      </c>
      <c r="E4" s="155">
        <f>SUM(('1400 CURVED'!F11)+100)*1.3*4.2</f>
        <v>24448.514999999999</v>
      </c>
      <c r="F4" s="155">
        <f>SUM(('1400 CURVED'!G11)+100)*1.3*4.2</f>
        <v>25939.095000000001</v>
      </c>
      <c r="G4" s="155">
        <f>SUM(('1400 CURVED'!H11)+100)*1.3*4.2</f>
        <v>27962.025000000001</v>
      </c>
      <c r="H4" s="155">
        <f>SUM(('1400 CURVED'!I11)+100)*1.3*4.2</f>
        <v>35237.474999999999</v>
      </c>
      <c r="I4" s="155">
        <f>SUM(('1400 CURVED'!J11)+100)*1.3*4.2</f>
        <v>37171.68</v>
      </c>
      <c r="J4" s="155">
        <f>SUM(('1400 CURVED'!K11)+100)*1.3*4.2</f>
        <v>39141.375</v>
      </c>
      <c r="K4" s="155">
        <f>SUM(('1400 CURVED'!L11)+100)*1.3*4.2</f>
        <v>41678.910000000003</v>
      </c>
      <c r="L4" s="155">
        <f>SUM(('1400 CURVED'!M11)+100)*1.3*4.2</f>
        <v>44589.090000000004</v>
      </c>
      <c r="M4" s="155">
        <f>SUM(('1400 CURVED'!N11)+100)*1.3*4.2</f>
        <v>47446.035000000003</v>
      </c>
      <c r="N4" s="155">
        <f>SUM(('1400 CURVED'!O11)+100)*1.3*4.2</f>
        <v>49415.73</v>
      </c>
      <c r="O4" s="155">
        <f>SUM(('1400 CURVED'!P11)+100)*1.3*4.2</f>
        <v>51900.03</v>
      </c>
    </row>
    <row r="5" spans="1:15">
      <c r="A5" s="202">
        <v>450</v>
      </c>
      <c r="B5" s="155">
        <f>SUM(('1400 CURVED'!C12)+100)*1.3*4.2</f>
        <v>24146.850000000002</v>
      </c>
      <c r="C5" s="155">
        <f>SUM(('1400 CURVED'!D12)+100)*1.3*4.2</f>
        <v>26702.130000000005</v>
      </c>
      <c r="D5" s="155">
        <f>SUM(('1400 CURVED'!E12)+100)*1.3*4.2</f>
        <v>29079.960000000003</v>
      </c>
      <c r="E5" s="155">
        <f>SUM(('1400 CURVED'!F12)+100)*1.3*4.2</f>
        <v>31102.89</v>
      </c>
      <c r="F5" s="155">
        <f>SUM(('1400 CURVED'!G12)+100)*1.3*4.2</f>
        <v>33143.565000000002</v>
      </c>
      <c r="G5" s="155">
        <f>SUM(('1400 CURVED'!H12)+100)*1.3*4.2</f>
        <v>35698.845000000001</v>
      </c>
      <c r="H5" s="155">
        <f>SUM(('1400 CURVED'!I12)+100)*1.3*4.2</f>
        <v>38555.790000000008</v>
      </c>
      <c r="I5" s="155">
        <f>SUM(('1400 CURVED'!J12)+100)*1.3*4.2</f>
        <v>40578.720000000001</v>
      </c>
      <c r="J5" s="155">
        <f>SUM(('1400 CURVED'!K12)+100)*1.3*4.2</f>
        <v>43506.645000000004</v>
      </c>
      <c r="K5" s="155">
        <f>SUM(('1400 CURVED'!L12)+100)*1.3*4.2</f>
        <v>46239.375</v>
      </c>
      <c r="L5" s="155">
        <f>SUM(('1400 CURVED'!M12)+100)*1.3*4.2</f>
        <v>48422.010000000009</v>
      </c>
      <c r="M5" s="155">
        <f>SUM(('1400 CURVED'!N12)+100)*1.3*4.2</f>
        <v>51385.425000000003</v>
      </c>
      <c r="N5" s="155">
        <f>SUM(('1400 CURVED'!O12)+100)*1.3*4.2</f>
        <v>53497.08</v>
      </c>
      <c r="O5" s="155">
        <f>SUM(('1400 CURVED'!P12)+100)*1.3*4.2</f>
        <v>56105.595000000001</v>
      </c>
    </row>
    <row r="6" spans="1:15">
      <c r="A6" s="202">
        <v>500</v>
      </c>
      <c r="B6" s="155">
        <f>SUM(('1400 CURVED'!C13)+100)*1.3*4.2</f>
        <v>24998.61</v>
      </c>
      <c r="C6" s="155">
        <f>SUM(('1400 CURVED'!D13)+100)*1.3*4.2</f>
        <v>27695.850000000002</v>
      </c>
      <c r="D6" s="155">
        <f>SUM(('1400 CURVED'!E13)+100)*1.3*4.2</f>
        <v>30162.405000000002</v>
      </c>
      <c r="E6" s="155">
        <f>SUM(('1400 CURVED'!F13)+100)*1.3*4.2</f>
        <v>32061.120000000003</v>
      </c>
      <c r="F6" s="155">
        <f>SUM(('1400 CURVED'!G13)+100)*1.3*4.2</f>
        <v>34438.950000000004</v>
      </c>
      <c r="G6" s="155">
        <f>SUM(('1400 CURVED'!H13)+100)*1.3*4.2</f>
        <v>37136.19</v>
      </c>
      <c r="H6" s="155">
        <f>SUM(('1400 CURVED'!I13)+100)*1.3*4.2</f>
        <v>40152.840000000004</v>
      </c>
      <c r="I6" s="155">
        <f>SUM(('1400 CURVED'!J13)+100)*1.3*4.2</f>
        <v>43151.745000000003</v>
      </c>
      <c r="J6" s="155">
        <f>SUM(('1400 CURVED'!K13)+100)*1.3*4.2</f>
        <v>45298.890000000007</v>
      </c>
      <c r="K6" s="155">
        <f>SUM(('1400 CURVED'!L13)+100)*1.3*4.2</f>
        <v>48191.325000000004</v>
      </c>
      <c r="L6" s="155">
        <f>SUM(('1400 CURVED'!M13)+100)*1.3*4.2</f>
        <v>50462.685000000005</v>
      </c>
      <c r="M6" s="155">
        <f>SUM(('1400 CURVED'!N13)+100)*1.3*4.2</f>
        <v>53550.315000000002</v>
      </c>
      <c r="N6" s="155">
        <f>SUM(('1400 CURVED'!O13)+100)*1.3*4.2</f>
        <v>55732.950000000004</v>
      </c>
      <c r="O6" s="155">
        <f>SUM(('1400 CURVED'!P13)+100)*1.3*4.2</f>
        <v>58501.170000000006</v>
      </c>
    </row>
    <row r="7" spans="1:15">
      <c r="A7" s="202">
        <v>550</v>
      </c>
      <c r="B7" s="155">
        <f>SUM(('1400 CURVED'!C14)+100)*1.3*4.2</f>
        <v>25992.33</v>
      </c>
      <c r="C7" s="155">
        <f>SUM(('1400 CURVED'!D14)+100)*1.3*4.2</f>
        <v>28867.020000000004</v>
      </c>
      <c r="D7" s="155">
        <f>SUM(('1400 CURVED'!E14)+100)*1.3*4.2</f>
        <v>31244.850000000002</v>
      </c>
      <c r="E7" s="155">
        <f>SUM(('1400 CURVED'!F14)+100)*1.3*4.2</f>
        <v>33480.720000000001</v>
      </c>
      <c r="F7" s="155">
        <f>SUM(('1400 CURVED'!G14)+100)*1.3*4.2</f>
        <v>36000.510000000009</v>
      </c>
      <c r="G7" s="155">
        <f>SUM(('1400 CURVED'!H14)+100)*1.3*4.2</f>
        <v>38875.200000000004</v>
      </c>
      <c r="H7" s="155">
        <f>SUM(('1400 CURVED'!I14)+100)*1.3*4.2</f>
        <v>42938.805</v>
      </c>
      <c r="I7" s="155">
        <f>SUM(('1400 CURVED'!J14)+100)*1.3*4.2</f>
        <v>45174.675000000003</v>
      </c>
      <c r="J7" s="155">
        <f>SUM(('1400 CURVED'!K14)+100)*1.3*4.2</f>
        <v>47410.545000000006</v>
      </c>
      <c r="K7" s="155">
        <f>SUM(('1400 CURVED'!L14)+100)*1.3*4.2</f>
        <v>50515.920000000006</v>
      </c>
      <c r="L7" s="155">
        <f>SUM(('1400 CURVED'!M14)+100)*1.3*4.2</f>
        <v>52893.75</v>
      </c>
      <c r="M7" s="155">
        <f>SUM(('1400 CURVED'!N14)+100)*1.3*4.2</f>
        <v>56105.595000000001</v>
      </c>
      <c r="N7" s="155">
        <f>SUM(('1400 CURVED'!O14)+100)*1.3*4.2</f>
        <v>58394.700000000004</v>
      </c>
      <c r="O7" s="155">
        <f>SUM(('1400 CURVED'!P14)+100)*1.3*4.2</f>
        <v>61340.37</v>
      </c>
    </row>
    <row r="8" spans="1:15">
      <c r="A8" s="202">
        <v>600</v>
      </c>
      <c r="B8" s="155">
        <f>SUM(('1400 CURVED'!C15)+100)*1.3*4.2</f>
        <v>26790.855000000003</v>
      </c>
      <c r="C8" s="155">
        <f>SUM(('1400 CURVED'!D15)+100)*1.3*4.2</f>
        <v>29860.74</v>
      </c>
      <c r="D8" s="155">
        <f>SUM(('1400 CURVED'!E15)+100)*1.3*4.2</f>
        <v>32327.295000000002</v>
      </c>
      <c r="E8" s="155">
        <f>SUM(('1400 CURVED'!F15)+100)*1.3*4.2</f>
        <v>34651.890000000007</v>
      </c>
      <c r="F8" s="155">
        <f>SUM(('1400 CURVED'!G15)+100)*1.3*4.2</f>
        <v>37295.895000000004</v>
      </c>
      <c r="G8" s="155">
        <f>SUM(('1400 CURVED'!H15)+100)*1.3*4.2</f>
        <v>40330.290000000008</v>
      </c>
      <c r="H8" s="155">
        <f>SUM(('1400 CURVED'!I15)+100)*1.3*4.2</f>
        <v>44518.110000000008</v>
      </c>
      <c r="I8" s="155">
        <f>SUM(('1400 CURVED'!J15)+100)*1.3*4.2</f>
        <v>46842.705000000002</v>
      </c>
      <c r="J8" s="155">
        <f>SUM(('1400 CURVED'!K15)+100)*1.3*4.2</f>
        <v>49202.790000000008</v>
      </c>
      <c r="K8" s="155">
        <f>SUM(('1400 CURVED'!L15)+100)*1.3*4.2</f>
        <v>52467.87</v>
      </c>
      <c r="L8" s="155">
        <f>SUM(('1400 CURVED'!M15)+100)*1.3*4.2</f>
        <v>54916.68</v>
      </c>
      <c r="M8" s="155">
        <f>SUM(('1400 CURVED'!N15)+100)*1.3*4.2</f>
        <v>58270.485000000008</v>
      </c>
      <c r="N8" s="155">
        <f>SUM(('1400 CURVED'!O15)+100)*1.3*4.2</f>
        <v>60648.315000000002</v>
      </c>
      <c r="O8" s="155">
        <f>SUM(('1400 CURVED'!P15)+100)*1.3*4.2</f>
        <v>63735.945000000007</v>
      </c>
    </row>
    <row r="9" spans="1:15">
      <c r="A9" s="202">
        <v>650</v>
      </c>
      <c r="B9" s="155">
        <f>SUM(('1400 CURVED'!C16)+100)*1.3*4.2</f>
        <v>27784.575000000001</v>
      </c>
      <c r="C9" s="155">
        <f>SUM(('1400 CURVED'!D16)+100)*1.3*4.2</f>
        <v>31014.165000000001</v>
      </c>
      <c r="D9" s="155">
        <f>SUM(('1400 CURVED'!E16)+100)*1.3*4.2</f>
        <v>33622.68</v>
      </c>
      <c r="E9" s="155">
        <f>SUM(('1400 CURVED'!F16)+100)*1.3*4.2</f>
        <v>36071.490000000005</v>
      </c>
      <c r="F9" s="155">
        <f>SUM(('1400 CURVED'!G16)+100)*1.3*4.2</f>
        <v>38839.710000000006</v>
      </c>
      <c r="G9" s="155">
        <f>SUM(('1400 CURVED'!H16)+100)*1.3*4.2</f>
        <v>42903.315000000002</v>
      </c>
      <c r="H9" s="155">
        <f>SUM(('1400 CURVED'!I16)+100)*1.3*4.2</f>
        <v>46452.315000000002</v>
      </c>
      <c r="I9" s="155">
        <f>SUM(('1400 CURVED'!J16)+100)*1.3*4.2</f>
        <v>48865.635000000009</v>
      </c>
      <c r="J9" s="155">
        <f>SUM(('1400 CURVED'!K16)+100)*1.3*4.2</f>
        <v>51314.445000000007</v>
      </c>
      <c r="K9" s="155">
        <f>SUM(('1400 CURVED'!L16)+100)*1.3*4.2</f>
        <v>54756.975000000006</v>
      </c>
      <c r="L9" s="155">
        <f>SUM(('1400 CURVED'!M16)+100)*1.3*4.2</f>
        <v>57347.745000000003</v>
      </c>
      <c r="M9" s="155">
        <f>SUM(('1400 CURVED'!N16)+100)*1.3*4.2</f>
        <v>60843.510000000009</v>
      </c>
      <c r="N9" s="155">
        <f>SUM(('1400 CURVED'!O16)+100)*1.3*4.2</f>
        <v>63310.065000000002</v>
      </c>
      <c r="O9" s="155">
        <f>SUM(('1400 CURVED'!P16)+100)*1.3*4.2</f>
        <v>66575.145000000004</v>
      </c>
    </row>
    <row r="10" spans="1:15">
      <c r="A10" s="202">
        <v>700</v>
      </c>
      <c r="B10" s="155">
        <f>SUM(('1400 CURVED'!C17)+100)*1.3*4.2</f>
        <v>28636.335000000003</v>
      </c>
      <c r="C10" s="155">
        <f>SUM(('1400 CURVED'!D17)+100)*1.3*4.2</f>
        <v>31759.455000000005</v>
      </c>
      <c r="D10" s="155">
        <f>SUM(('1400 CURVED'!E17)+100)*1.3*4.2</f>
        <v>34740.615000000005</v>
      </c>
      <c r="E10" s="155">
        <f>SUM(('1400 CURVED'!F17)+100)*1.3*4.2</f>
        <v>37278.15</v>
      </c>
      <c r="F10" s="155">
        <f>SUM(('1400 CURVED'!G17)+100)*1.3*4.2</f>
        <v>40117.35</v>
      </c>
      <c r="G10" s="155">
        <f>SUM(('1400 CURVED'!H17)+100)*1.3*4.2</f>
        <v>44340.66</v>
      </c>
      <c r="H10" s="155">
        <f>SUM(('1400 CURVED'!I17)+100)*1.3*4.2</f>
        <v>48031.62</v>
      </c>
      <c r="I10" s="155">
        <f>SUM(('1400 CURVED'!J17)+100)*1.3*4.2</f>
        <v>50586.9</v>
      </c>
      <c r="J10" s="155">
        <f>SUM(('1400 CURVED'!K17)+100)*1.3*4.2</f>
        <v>53106.69</v>
      </c>
      <c r="K10" s="155">
        <f>SUM(('1400 CURVED'!L17)+100)*1.3*4.2</f>
        <v>56726.670000000006</v>
      </c>
      <c r="L10" s="155">
        <f>SUM(('1400 CURVED'!M17)+100)*1.3*4.2</f>
        <v>59423.91</v>
      </c>
      <c r="M10" s="155">
        <f>SUM(('1400 CURVED'!N17)+100)*1.3*4.2</f>
        <v>62972.910000000011</v>
      </c>
      <c r="N10" s="155">
        <f>SUM(('1400 CURVED'!O17)+100)*1.3*4.2</f>
        <v>65563.680000000008</v>
      </c>
      <c r="O10" s="155">
        <f>SUM(('1400 CURVED'!P17)+100)*1.3*4.2</f>
        <v>68988.465000000011</v>
      </c>
    </row>
    <row r="11" spans="1:15">
      <c r="A11" s="202">
        <v>750</v>
      </c>
      <c r="B11" s="155">
        <f>SUM(('1400 CURVED'!C18)+100)*1.3*4.2</f>
        <v>29630.055000000004</v>
      </c>
      <c r="C11" s="155">
        <f>SUM(('1400 CURVED'!D18)+100)*1.3*4.2</f>
        <v>32912.880000000005</v>
      </c>
      <c r="D11" s="155">
        <f>SUM(('1400 CURVED'!E18)+100)*1.3*4.2</f>
        <v>36018.254999999997</v>
      </c>
      <c r="E11" s="155">
        <f>SUM(('1400 CURVED'!F18)+100)*1.3*4.2</f>
        <v>38662.260000000009</v>
      </c>
      <c r="F11" s="155">
        <f>SUM(('1400 CURVED'!G18)+100)*1.3*4.2</f>
        <v>42530.670000000006</v>
      </c>
      <c r="G11" s="155">
        <f>SUM(('1400 CURVED'!H18)+100)*1.3*4.2</f>
        <v>46044.18</v>
      </c>
      <c r="H11" s="155">
        <f>SUM(('1400 CURVED'!I18)+100)*1.3*4.2</f>
        <v>49965.825000000004</v>
      </c>
      <c r="I11" s="155">
        <f>SUM(('1400 CURVED'!J18)+100)*1.3*4.2</f>
        <v>52574.340000000004</v>
      </c>
      <c r="J11" s="155">
        <f>SUM(('1400 CURVED'!K18)+100)*1.3*4.2</f>
        <v>55218.345000000001</v>
      </c>
      <c r="K11" s="155">
        <f>SUM(('1400 CURVED'!L18)+100)*1.3*4.2</f>
        <v>59033.520000000004</v>
      </c>
      <c r="L11" s="155">
        <f>SUM(('1400 CURVED'!M18)+100)*1.3*4.2</f>
        <v>61819.485000000008</v>
      </c>
      <c r="M11" s="155">
        <f>SUM(('1400 CURVED'!N18)+100)*1.3*4.2</f>
        <v>65528.19</v>
      </c>
      <c r="N11" s="155">
        <f>SUM(('1400 CURVED'!O18)+100)*1.3*4.2</f>
        <v>75429.900000000009</v>
      </c>
      <c r="O11" s="155">
        <f>SUM(('1400 CURVED'!P18)+100)*1.3*4.2</f>
        <v>79830.66</v>
      </c>
    </row>
    <row r="12" spans="1:15">
      <c r="A12" s="202">
        <v>800</v>
      </c>
      <c r="B12" s="155">
        <f>SUM(('1400 CURVED'!C19)+100)*1.3*4.2</f>
        <v>30481.815000000002</v>
      </c>
      <c r="C12" s="155">
        <f>SUM(('1400 CURVED'!D19)+100)*1.3*4.2</f>
        <v>33906.6</v>
      </c>
      <c r="D12" s="155">
        <f>SUM(('1400 CURVED'!E19)+100)*1.3*4.2</f>
        <v>37118.445</v>
      </c>
      <c r="E12" s="155">
        <f>SUM(('1400 CURVED'!F19)+100)*1.3*4.2</f>
        <v>39868.920000000006</v>
      </c>
      <c r="F12" s="155">
        <f>SUM(('1400 CURVED'!G19)+100)*1.3*4.2</f>
        <v>43826.055</v>
      </c>
      <c r="G12" s="155">
        <f>SUM(('1400 CURVED'!H19)+100)*1.3*4.2</f>
        <v>51403.170000000006</v>
      </c>
      <c r="H12" s="155">
        <f>SUM(('1400 CURVED'!I19)+100)*1.3*4.2</f>
        <v>56212.065000000002</v>
      </c>
      <c r="I12" s="155">
        <f>SUM(('1400 CURVED'!J19)+100)*1.3*4.2</f>
        <v>59299.695000000007</v>
      </c>
      <c r="J12" s="155">
        <f>SUM(('1400 CURVED'!K19)+100)*1.3*4.2</f>
        <v>62422.815000000002</v>
      </c>
      <c r="K12" s="155">
        <f>SUM(('1400 CURVED'!L19)+100)*1.3*4.2</f>
        <v>66770.340000000011</v>
      </c>
      <c r="L12" s="155">
        <f>SUM(('1400 CURVED'!M19)+100)*1.3*4.2</f>
        <v>70088.655000000013</v>
      </c>
      <c r="M12" s="155">
        <f>SUM(('1400 CURVED'!N19)+100)*1.3*4.2</f>
        <v>74507.16</v>
      </c>
      <c r="N12" s="155">
        <f>SUM(('1400 CURVED'!O19)+100)*1.3*4.2</f>
        <v>78127.14</v>
      </c>
      <c r="O12" s="155">
        <f>SUM(('1400 CURVED'!P19)+100)*1.3*4.2</f>
        <v>82261.725000000006</v>
      </c>
    </row>
    <row r="13" spans="1:15">
      <c r="A13" s="202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</row>
    <row r="14" spans="1:15">
      <c r="A14" s="202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</row>
    <row r="15" spans="1:15">
      <c r="A15" s="202"/>
      <c r="B15" s="155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</row>
    <row r="16" spans="1:15">
      <c r="A16" s="202"/>
      <c r="B16" s="155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</row>
    <row r="17" spans="1:15">
      <c r="A17" s="202"/>
      <c r="B17" s="155"/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55"/>
    </row>
    <row r="18" spans="1:15">
      <c r="A18" s="202"/>
      <c r="B18" s="155"/>
      <c r="C18" s="155"/>
      <c r="D18" s="155"/>
      <c r="E18" s="155"/>
      <c r="F18" s="155"/>
      <c r="G18" s="155"/>
      <c r="H18" s="155"/>
      <c r="I18" s="155"/>
      <c r="J18" s="155"/>
      <c r="K18" s="155"/>
      <c r="L18" s="155"/>
      <c r="M18" s="155"/>
      <c r="N18" s="155"/>
      <c r="O18" s="155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2"/>
  <sheetViews>
    <sheetView topLeftCell="A4" zoomScaleNormal="100" workbookViewId="0">
      <selection activeCell="C12" sqref="C12:P22"/>
    </sheetView>
  </sheetViews>
  <sheetFormatPr defaultRowHeight="14.25"/>
  <cols>
    <col min="1" max="1" width="7.75" customWidth="1"/>
    <col min="2" max="11" width="8.875" customWidth="1"/>
    <col min="12" max="12" width="9.25" customWidth="1"/>
    <col min="13" max="16" width="8.875" customWidth="1"/>
  </cols>
  <sheetData>
    <row r="1" spans="1:16" ht="15" customHeight="1">
      <c r="B1" s="249"/>
      <c r="C1" s="249"/>
      <c r="D1" s="249"/>
      <c r="E1" s="21"/>
      <c r="F1" s="251" t="s">
        <v>39</v>
      </c>
      <c r="G1" s="251"/>
      <c r="H1" s="251"/>
      <c r="I1" s="251"/>
      <c r="J1" s="251"/>
      <c r="K1" s="251"/>
      <c r="L1" s="251"/>
    </row>
    <row r="2" spans="1:16" ht="15" customHeight="1">
      <c r="B2" s="249"/>
      <c r="C2" s="249"/>
      <c r="D2" s="249"/>
      <c r="E2" s="14"/>
      <c r="F2" s="251"/>
      <c r="G2" s="251"/>
      <c r="H2" s="251"/>
      <c r="I2" s="251"/>
      <c r="J2" s="251"/>
      <c r="K2" s="251"/>
      <c r="L2" s="251"/>
    </row>
    <row r="3" spans="1:16" ht="15" customHeight="1">
      <c r="B3" s="249"/>
      <c r="C3" s="249"/>
      <c r="D3" s="249"/>
      <c r="E3" s="14"/>
      <c r="F3" s="251"/>
      <c r="G3" s="251"/>
      <c r="H3" s="251"/>
      <c r="I3" s="251"/>
      <c r="J3" s="251"/>
      <c r="K3" s="251"/>
      <c r="L3" s="251"/>
    </row>
    <row r="4" spans="1:16" ht="15" customHeight="1">
      <c r="B4" s="249"/>
      <c r="C4" s="249"/>
      <c r="D4" s="249"/>
      <c r="E4" s="14"/>
      <c r="F4" s="251"/>
      <c r="G4" s="251"/>
      <c r="H4" s="251"/>
      <c r="I4" s="251"/>
      <c r="J4" s="251"/>
      <c r="K4" s="251"/>
      <c r="L4" s="251"/>
    </row>
    <row r="5" spans="1:16" ht="15" customHeight="1" thickBot="1">
      <c r="A5" s="20"/>
      <c r="B5" s="250"/>
      <c r="C5" s="250"/>
      <c r="D5" s="250"/>
      <c r="E5" s="22"/>
      <c r="F5" s="252"/>
      <c r="G5" s="252"/>
      <c r="H5" s="252"/>
      <c r="I5" s="252"/>
      <c r="J5" s="252"/>
      <c r="K5" s="252"/>
      <c r="L5" s="252"/>
      <c r="M5" s="20"/>
      <c r="N5" s="20"/>
      <c r="O5" s="250" t="s">
        <v>1</v>
      </c>
      <c r="P5" s="250"/>
    </row>
    <row r="6" spans="1:16" ht="9.9499999999999993" customHeight="1">
      <c r="B6" s="221"/>
      <c r="C6" s="221"/>
      <c r="D6" s="221"/>
      <c r="E6" s="14"/>
      <c r="F6" s="223"/>
      <c r="G6" s="223"/>
      <c r="H6" s="223"/>
      <c r="I6" s="223"/>
      <c r="J6" s="223"/>
      <c r="K6" s="223"/>
      <c r="L6" s="223"/>
      <c r="N6" s="221"/>
      <c r="O6" s="221"/>
    </row>
    <row r="7" spans="1:16" ht="9.9499999999999993" customHeight="1">
      <c r="B7" s="221"/>
      <c r="C7" s="221"/>
      <c r="D7" s="221"/>
      <c r="E7" s="14"/>
      <c r="F7" s="223"/>
      <c r="G7" s="223"/>
      <c r="H7" s="223"/>
      <c r="I7" s="223"/>
      <c r="J7" s="223"/>
      <c r="K7" s="223"/>
      <c r="L7" s="223"/>
      <c r="N7" s="221"/>
      <c r="O7" s="221"/>
    </row>
    <row r="8" spans="1:16" ht="9.9499999999999993" customHeight="1">
      <c r="B8" s="221"/>
      <c r="C8" s="221"/>
      <c r="D8" s="221"/>
      <c r="E8" s="14"/>
      <c r="F8" s="223"/>
      <c r="G8" s="223"/>
      <c r="H8" s="223"/>
      <c r="I8" s="223"/>
      <c r="J8" s="223"/>
      <c r="K8" s="223"/>
      <c r="L8" s="223"/>
      <c r="N8" s="221"/>
      <c r="O8" s="221"/>
    </row>
    <row r="9" spans="1:16" ht="20.100000000000001" customHeight="1">
      <c r="B9" s="253" t="s">
        <v>40</v>
      </c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</row>
    <row r="10" spans="1:16" ht="15.6" customHeight="1">
      <c r="A10" s="15"/>
      <c r="B10" s="255" t="s">
        <v>3</v>
      </c>
      <c r="C10" s="259" t="s">
        <v>41</v>
      </c>
      <c r="D10" s="260"/>
      <c r="E10" s="260"/>
      <c r="F10" s="260"/>
      <c r="G10" s="260"/>
      <c r="H10" s="260"/>
      <c r="I10" s="260"/>
      <c r="J10" s="260"/>
      <c r="K10" s="260"/>
      <c r="L10" s="260"/>
      <c r="M10" s="260"/>
      <c r="N10" s="260"/>
      <c r="O10" s="260"/>
      <c r="P10" s="261"/>
    </row>
    <row r="11" spans="1:16" ht="15.6" customHeight="1">
      <c r="A11" s="15"/>
      <c r="B11" s="255"/>
      <c r="C11" s="225">
        <v>150</v>
      </c>
      <c r="D11" s="224">
        <v>200</v>
      </c>
      <c r="E11" s="224">
        <v>250</v>
      </c>
      <c r="F11" s="224">
        <v>300</v>
      </c>
      <c r="G11" s="224">
        <v>350</v>
      </c>
      <c r="H11" s="224">
        <v>400</v>
      </c>
      <c r="I11" s="224">
        <v>450</v>
      </c>
      <c r="J11" s="224">
        <v>500</v>
      </c>
      <c r="K11" s="224">
        <v>550</v>
      </c>
      <c r="L11" s="224">
        <v>600</v>
      </c>
      <c r="M11" s="224">
        <v>650</v>
      </c>
      <c r="N11" s="224">
        <v>700</v>
      </c>
      <c r="O11" s="224">
        <v>750</v>
      </c>
      <c r="P11" s="224">
        <v>800</v>
      </c>
    </row>
    <row r="12" spans="1:16" ht="15.6" customHeight="1">
      <c r="A12" s="15"/>
      <c r="B12" s="224">
        <v>300</v>
      </c>
      <c r="C12" s="115">
        <v>3935.75</v>
      </c>
      <c r="D12" s="115">
        <v>4251</v>
      </c>
      <c r="E12" s="115">
        <v>4537</v>
      </c>
      <c r="F12" s="115">
        <v>4784</v>
      </c>
      <c r="G12" s="115">
        <v>5060.25</v>
      </c>
      <c r="H12" s="115">
        <v>5375.5</v>
      </c>
      <c r="I12" s="115">
        <v>5713.5</v>
      </c>
      <c r="J12" s="115">
        <v>5921.5</v>
      </c>
      <c r="K12" s="115">
        <v>6171.75</v>
      </c>
      <c r="L12" s="115">
        <v>6503.25</v>
      </c>
      <c r="M12" s="115">
        <v>6769.75</v>
      </c>
      <c r="N12" s="115">
        <v>7133.75</v>
      </c>
      <c r="O12" s="115">
        <v>7384</v>
      </c>
      <c r="P12" s="115">
        <v>7705.75</v>
      </c>
    </row>
    <row r="13" spans="1:16" ht="15.6" customHeight="1" thickBot="1">
      <c r="A13" s="15"/>
      <c r="B13" s="224">
        <v>350</v>
      </c>
      <c r="C13" s="115">
        <v>4169.75</v>
      </c>
      <c r="D13" s="115">
        <v>4511</v>
      </c>
      <c r="E13" s="115">
        <v>4826.25</v>
      </c>
      <c r="F13" s="115">
        <v>5096</v>
      </c>
      <c r="G13" s="115">
        <v>5398.25</v>
      </c>
      <c r="H13" s="115">
        <v>5694</v>
      </c>
      <c r="I13" s="117">
        <v>6074.25</v>
      </c>
      <c r="J13" s="117">
        <v>6344</v>
      </c>
      <c r="K13" s="117">
        <v>6610.5</v>
      </c>
      <c r="L13" s="117">
        <v>6981</v>
      </c>
      <c r="M13" s="117">
        <v>7267</v>
      </c>
      <c r="N13" s="117">
        <v>7650.5</v>
      </c>
      <c r="O13" s="117">
        <v>8082.75</v>
      </c>
      <c r="P13" s="117">
        <v>8433.75</v>
      </c>
    </row>
    <row r="14" spans="1:16" ht="15.6" customHeight="1" thickBot="1">
      <c r="A14" s="15"/>
      <c r="B14" s="224">
        <v>400</v>
      </c>
      <c r="C14" s="117">
        <v>4377.75</v>
      </c>
      <c r="D14" s="117">
        <v>4748.25</v>
      </c>
      <c r="E14" s="117">
        <v>5079.75</v>
      </c>
      <c r="F14" s="117">
        <v>5369</v>
      </c>
      <c r="G14" s="117">
        <v>5642</v>
      </c>
      <c r="H14" s="117">
        <v>6012.5</v>
      </c>
      <c r="I14" s="119">
        <v>7387.25</v>
      </c>
      <c r="J14" s="119">
        <v>7741.5</v>
      </c>
      <c r="K14" s="119">
        <v>8102.25</v>
      </c>
      <c r="L14" s="119">
        <v>8567</v>
      </c>
      <c r="M14" s="119">
        <v>9100</v>
      </c>
      <c r="N14" s="119">
        <v>9620</v>
      </c>
      <c r="O14" s="119">
        <v>9984</v>
      </c>
      <c r="P14" s="119">
        <v>10439</v>
      </c>
    </row>
    <row r="15" spans="1:16" ht="15.6" customHeight="1">
      <c r="A15" s="15"/>
      <c r="B15" s="224">
        <v>450</v>
      </c>
      <c r="C15" s="119">
        <v>5648.5</v>
      </c>
      <c r="D15" s="119">
        <v>6116.5</v>
      </c>
      <c r="E15" s="119">
        <v>6552</v>
      </c>
      <c r="F15" s="119">
        <v>6922.5</v>
      </c>
      <c r="G15" s="119">
        <v>7299.5</v>
      </c>
      <c r="H15" s="119">
        <v>7764.25</v>
      </c>
      <c r="I15" s="119">
        <v>8287.5</v>
      </c>
      <c r="J15" s="119">
        <v>8658</v>
      </c>
      <c r="K15" s="119">
        <v>9194.25</v>
      </c>
      <c r="L15" s="119">
        <v>9694.75</v>
      </c>
      <c r="M15" s="119">
        <v>10091.25</v>
      </c>
      <c r="N15" s="119">
        <v>10640.5</v>
      </c>
      <c r="O15" s="119">
        <v>11027.25</v>
      </c>
      <c r="P15" s="119">
        <v>11501.75</v>
      </c>
    </row>
    <row r="16" spans="1:16" ht="15.6" customHeight="1">
      <c r="A16" s="15"/>
      <c r="B16" s="224">
        <v>500</v>
      </c>
      <c r="C16" s="119">
        <v>5856.5</v>
      </c>
      <c r="D16" s="119">
        <v>6350.5</v>
      </c>
      <c r="E16" s="119">
        <v>6805.5</v>
      </c>
      <c r="F16" s="119">
        <v>7153.25</v>
      </c>
      <c r="G16" s="119">
        <v>7653.75</v>
      </c>
      <c r="H16" s="119">
        <v>8082.75</v>
      </c>
      <c r="I16" s="119">
        <v>8632</v>
      </c>
      <c r="J16" s="119">
        <v>9184.5</v>
      </c>
      <c r="K16" s="119">
        <v>9577.75</v>
      </c>
      <c r="L16" s="119">
        <v>10104.25</v>
      </c>
      <c r="M16" s="119">
        <v>10520.25</v>
      </c>
      <c r="N16" s="119">
        <v>11089</v>
      </c>
      <c r="O16" s="119">
        <v>11488.75</v>
      </c>
      <c r="P16" s="119">
        <v>11992.5</v>
      </c>
    </row>
    <row r="17" spans="1:16" ht="15.6" customHeight="1">
      <c r="A17" s="15"/>
      <c r="B17" s="224">
        <v>550</v>
      </c>
      <c r="C17" s="119">
        <v>6093.75</v>
      </c>
      <c r="D17" s="119">
        <v>6620.25</v>
      </c>
      <c r="E17" s="119">
        <v>7055.75</v>
      </c>
      <c r="F17" s="119">
        <v>7465.25</v>
      </c>
      <c r="G17" s="119">
        <v>7926.75</v>
      </c>
      <c r="H17" s="119">
        <v>8453.25</v>
      </c>
      <c r="I17" s="119">
        <v>9197.5</v>
      </c>
      <c r="J17" s="119">
        <v>9607</v>
      </c>
      <c r="K17" s="119">
        <v>10016.5</v>
      </c>
      <c r="L17" s="119">
        <v>10585.25</v>
      </c>
      <c r="M17" s="119">
        <v>11020.75</v>
      </c>
      <c r="N17" s="119">
        <v>11609</v>
      </c>
      <c r="O17" s="119">
        <v>12028.25</v>
      </c>
      <c r="P17" s="119">
        <v>12567.75</v>
      </c>
    </row>
    <row r="18" spans="1:16" ht="15.6" customHeight="1">
      <c r="A18" s="15"/>
      <c r="B18" s="224">
        <v>600</v>
      </c>
      <c r="C18" s="119">
        <v>6292</v>
      </c>
      <c r="D18" s="119">
        <v>6854.25</v>
      </c>
      <c r="E18" s="119">
        <v>7306</v>
      </c>
      <c r="F18" s="119">
        <v>7731.75</v>
      </c>
      <c r="G18" s="119">
        <v>8216</v>
      </c>
      <c r="H18" s="119">
        <v>8771.75</v>
      </c>
      <c r="I18" s="119">
        <v>9538.75</v>
      </c>
      <c r="J18" s="119">
        <v>9964.5</v>
      </c>
      <c r="K18" s="119">
        <v>10400</v>
      </c>
      <c r="L18" s="119">
        <v>10994.75</v>
      </c>
      <c r="M18" s="119">
        <v>11443.25</v>
      </c>
      <c r="N18" s="119">
        <v>12057.5</v>
      </c>
      <c r="O18" s="119">
        <v>12493</v>
      </c>
      <c r="P18" s="119">
        <v>13058.5</v>
      </c>
    </row>
    <row r="19" spans="1:16" ht="15.6" customHeight="1">
      <c r="A19" s="15"/>
      <c r="B19" s="224">
        <v>650</v>
      </c>
      <c r="C19" s="119">
        <v>6529.25</v>
      </c>
      <c r="D19" s="119">
        <v>7117.5</v>
      </c>
      <c r="E19" s="119">
        <v>7595.25</v>
      </c>
      <c r="F19" s="119">
        <v>8043.75</v>
      </c>
      <c r="G19" s="119">
        <v>8554</v>
      </c>
      <c r="H19" s="119">
        <v>9295</v>
      </c>
      <c r="I19" s="119">
        <v>9945</v>
      </c>
      <c r="J19" s="119">
        <v>10387</v>
      </c>
      <c r="K19" s="119">
        <v>10838.75</v>
      </c>
      <c r="L19" s="119">
        <v>11466</v>
      </c>
      <c r="M19" s="119">
        <v>11940.5</v>
      </c>
      <c r="N19" s="119">
        <v>12580.75</v>
      </c>
      <c r="O19" s="119">
        <v>13032.5</v>
      </c>
      <c r="P19" s="119">
        <v>13633.75</v>
      </c>
    </row>
    <row r="20" spans="1:16" ht="15.6" customHeight="1" thickBot="1">
      <c r="A20" s="15"/>
      <c r="B20" s="224">
        <v>700</v>
      </c>
      <c r="C20" s="119">
        <v>6737.25</v>
      </c>
      <c r="D20" s="119">
        <v>7309.25</v>
      </c>
      <c r="E20" s="119">
        <v>7852</v>
      </c>
      <c r="F20" s="119">
        <v>8316.75</v>
      </c>
      <c r="G20" s="119">
        <v>8836.75</v>
      </c>
      <c r="H20" s="119">
        <v>9613.5</v>
      </c>
      <c r="I20" s="119">
        <v>10289.5</v>
      </c>
      <c r="J20" s="119">
        <v>10754.25</v>
      </c>
      <c r="K20" s="119">
        <v>11219</v>
      </c>
      <c r="L20" s="119">
        <v>11882</v>
      </c>
      <c r="M20" s="119">
        <v>12372.75</v>
      </c>
      <c r="N20" s="119">
        <v>13022.75</v>
      </c>
      <c r="O20" s="123">
        <v>13500.5</v>
      </c>
      <c r="P20" s="123">
        <v>14124.5</v>
      </c>
    </row>
    <row r="21" spans="1:16" ht="15.6" customHeight="1" thickBot="1">
      <c r="A21" s="15"/>
      <c r="B21" s="224">
        <v>750</v>
      </c>
      <c r="C21" s="119">
        <v>6971.25</v>
      </c>
      <c r="D21" s="119">
        <v>7569.25</v>
      </c>
      <c r="E21" s="119">
        <v>8141.25</v>
      </c>
      <c r="F21" s="119">
        <v>8622.25</v>
      </c>
      <c r="G21" s="119">
        <v>9334</v>
      </c>
      <c r="H21" s="123">
        <v>9977.5</v>
      </c>
      <c r="I21" s="123">
        <v>10692.5</v>
      </c>
      <c r="J21" s="123">
        <v>11173.5</v>
      </c>
      <c r="K21" s="123">
        <v>11657.75</v>
      </c>
      <c r="L21" s="123">
        <v>12356.5</v>
      </c>
      <c r="M21" s="123">
        <v>12866.75</v>
      </c>
      <c r="N21" s="123">
        <v>13546</v>
      </c>
      <c r="O21" s="125" t="s">
        <v>6</v>
      </c>
      <c r="P21" s="125" t="s">
        <v>6</v>
      </c>
    </row>
    <row r="22" spans="1:16" ht="15.6" customHeight="1" thickBot="1">
      <c r="A22" s="15"/>
      <c r="B22" s="224">
        <v>800</v>
      </c>
      <c r="C22" s="123">
        <v>7179.25</v>
      </c>
      <c r="D22" s="123">
        <v>7806.5</v>
      </c>
      <c r="E22" s="123">
        <v>8391.5</v>
      </c>
      <c r="F22" s="123">
        <v>8898.5</v>
      </c>
      <c r="G22" s="123">
        <v>9623.25</v>
      </c>
      <c r="H22" s="125" t="s">
        <v>6</v>
      </c>
      <c r="I22" s="125" t="s">
        <v>6</v>
      </c>
      <c r="J22" s="125" t="s">
        <v>6</v>
      </c>
      <c r="K22" s="125" t="s">
        <v>6</v>
      </c>
      <c r="L22" s="125" t="s">
        <v>6</v>
      </c>
      <c r="M22" s="125" t="s">
        <v>6</v>
      </c>
      <c r="N22" s="125" t="s">
        <v>6</v>
      </c>
      <c r="O22" s="125" t="s">
        <v>6</v>
      </c>
      <c r="P22" s="125" t="s">
        <v>6</v>
      </c>
    </row>
    <row r="23" spans="1:16" ht="15.6" customHeight="1">
      <c r="N23" s="221"/>
    </row>
    <row r="24" spans="1:16" ht="15.6" customHeight="1">
      <c r="B24" s="14" t="s">
        <v>8</v>
      </c>
      <c r="C24" s="23"/>
      <c r="D24" s="23"/>
      <c r="E24" s="13"/>
      <c r="F24" s="13"/>
      <c r="G24" s="13"/>
      <c r="H24" s="13"/>
      <c r="I24" s="24"/>
      <c r="J24" s="14" t="s">
        <v>9</v>
      </c>
      <c r="K24" s="13"/>
      <c r="M24" s="13"/>
      <c r="N24" s="13"/>
      <c r="O24" s="13"/>
    </row>
    <row r="25" spans="1:16" ht="15.6" customHeight="1">
      <c r="B25" s="14" t="s">
        <v>10</v>
      </c>
      <c r="C25" s="13"/>
      <c r="D25" s="13"/>
      <c r="E25" s="13"/>
      <c r="F25" s="13"/>
      <c r="G25" s="13"/>
      <c r="H25" s="13"/>
      <c r="I25" s="24"/>
      <c r="J25" s="14" t="s">
        <v>11</v>
      </c>
      <c r="K25" s="13"/>
      <c r="M25" s="13"/>
      <c r="N25" s="13"/>
      <c r="O25" s="13"/>
    </row>
    <row r="26" spans="1:16" ht="15.6" customHeight="1">
      <c r="B26" s="14" t="s">
        <v>12</v>
      </c>
      <c r="C26" s="26"/>
      <c r="D26" s="26"/>
      <c r="E26" s="13"/>
      <c r="F26" s="13"/>
      <c r="G26" s="13"/>
      <c r="H26" s="13"/>
      <c r="I26" s="24"/>
      <c r="J26" s="14" t="s">
        <v>13</v>
      </c>
      <c r="K26" s="13"/>
      <c r="M26" s="13"/>
      <c r="N26" s="13"/>
      <c r="O26" s="13"/>
    </row>
    <row r="27" spans="1:16" ht="15.6" customHeight="1">
      <c r="B27" s="14" t="s">
        <v>14</v>
      </c>
      <c r="C27" s="13"/>
      <c r="D27" s="26"/>
      <c r="E27" s="13"/>
      <c r="F27" s="13"/>
      <c r="G27" s="13"/>
      <c r="H27" s="13"/>
      <c r="I27" s="24"/>
      <c r="J27" s="14" t="s">
        <v>15</v>
      </c>
      <c r="K27" s="13"/>
      <c r="M27" s="13"/>
      <c r="N27" s="13"/>
      <c r="O27" s="13"/>
    </row>
    <row r="28" spans="1:16" ht="15.6" customHeight="1">
      <c r="B28" s="14" t="s">
        <v>16</v>
      </c>
      <c r="C28" s="13"/>
      <c r="D28" s="26"/>
      <c r="E28" s="13"/>
      <c r="F28" s="13"/>
      <c r="G28" s="13"/>
      <c r="H28" s="13"/>
      <c r="I28" s="24"/>
      <c r="J28" s="14" t="s">
        <v>17</v>
      </c>
      <c r="K28" s="13"/>
      <c r="M28" s="13"/>
      <c r="N28" s="13"/>
      <c r="O28" s="13"/>
    </row>
    <row r="29" spans="1:16" ht="15.6" customHeight="1">
      <c r="B29" s="14" t="s">
        <v>18</v>
      </c>
      <c r="C29" s="13"/>
      <c r="D29" s="13"/>
      <c r="E29" s="13"/>
      <c r="F29" s="13"/>
      <c r="G29" s="13"/>
      <c r="H29" s="13"/>
      <c r="I29" s="24"/>
      <c r="J29" s="31" t="s">
        <v>19</v>
      </c>
      <c r="K29" s="13"/>
      <c r="M29" s="13"/>
      <c r="N29" s="13"/>
      <c r="O29" s="13"/>
    </row>
    <row r="30" spans="1:16" ht="15.6" customHeight="1">
      <c r="B30" s="14" t="s">
        <v>20</v>
      </c>
      <c r="C30" s="13"/>
      <c r="D30" s="13"/>
      <c r="E30" s="13"/>
      <c r="F30" s="13"/>
      <c r="G30" s="13"/>
      <c r="H30" s="13"/>
      <c r="I30" s="24"/>
      <c r="J30" s="13" t="s">
        <v>21</v>
      </c>
      <c r="K30" s="13"/>
      <c r="M30" s="13"/>
      <c r="N30" s="13"/>
      <c r="O30" s="13"/>
    </row>
    <row r="31" spans="1:16" ht="15.6" customHeight="1">
      <c r="B31" s="14" t="s">
        <v>22</v>
      </c>
      <c r="C31" s="13"/>
      <c r="D31" s="13"/>
      <c r="E31" s="13"/>
      <c r="F31" s="13"/>
      <c r="G31" s="13"/>
      <c r="H31" s="13"/>
      <c r="I31" s="24"/>
      <c r="J31" s="13"/>
      <c r="L31" s="13"/>
      <c r="M31" s="13"/>
      <c r="N31" s="25"/>
      <c r="O31" s="13"/>
    </row>
    <row r="32" spans="1:16" ht="15.6" customHeight="1">
      <c r="B32" s="14" t="s">
        <v>23</v>
      </c>
      <c r="C32" s="13"/>
      <c r="D32" s="13"/>
      <c r="E32" s="13"/>
      <c r="F32" s="13"/>
      <c r="G32" s="13"/>
      <c r="H32" s="13"/>
      <c r="I32" s="24"/>
      <c r="J32" s="13"/>
      <c r="L32" s="13"/>
      <c r="M32" s="13"/>
      <c r="N32" s="25"/>
      <c r="O32" s="13"/>
    </row>
    <row r="33" spans="1:16" ht="15.6" customHeight="1">
      <c r="B33" s="14" t="s">
        <v>24</v>
      </c>
      <c r="C33" s="13"/>
      <c r="D33" s="13"/>
      <c r="E33" s="13"/>
      <c r="F33" s="13"/>
      <c r="G33" s="13"/>
      <c r="H33" s="13"/>
      <c r="I33" s="24"/>
      <c r="J33" s="13"/>
      <c r="L33" s="13"/>
      <c r="M33" s="13"/>
      <c r="N33" s="25"/>
      <c r="O33" s="13"/>
    </row>
    <row r="34" spans="1:16" ht="15.6" customHeight="1">
      <c r="B34" s="14" t="s">
        <v>25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5"/>
      <c r="O34" s="13"/>
    </row>
    <row r="35" spans="1:16" ht="9.9499999999999993" customHeight="1">
      <c r="B35" s="14" t="s">
        <v>26</v>
      </c>
      <c r="J35" s="13"/>
      <c r="K35" s="13"/>
      <c r="L35" s="13"/>
      <c r="M35" s="13"/>
      <c r="N35" s="25"/>
      <c r="O35" s="13"/>
    </row>
    <row r="36" spans="1:16" ht="9.9499999999999993" customHeight="1" thickBot="1">
      <c r="B36" s="20"/>
      <c r="C36" s="20"/>
      <c r="D36" s="20"/>
      <c r="E36" s="20"/>
      <c r="F36" s="20"/>
      <c r="G36" s="20"/>
      <c r="H36" s="20"/>
      <c r="I36" s="20"/>
      <c r="J36" s="13"/>
      <c r="K36" s="13"/>
      <c r="L36" s="13"/>
      <c r="M36" s="13"/>
      <c r="N36" s="25"/>
      <c r="O36" s="13"/>
    </row>
    <row r="37" spans="1:16" ht="9.9499999999999993" customHeight="1">
      <c r="N37" s="221"/>
    </row>
    <row r="38" spans="1:16" ht="15" customHeight="1" thickBo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22"/>
      <c r="O38" s="20"/>
      <c r="P38" s="20"/>
    </row>
    <row r="39" spans="1:16" ht="13.5" customHeight="1">
      <c r="A39" s="28"/>
      <c r="B39" s="258" t="s">
        <v>38</v>
      </c>
      <c r="C39" s="258"/>
      <c r="D39" s="258"/>
      <c r="E39" s="30"/>
      <c r="F39" s="257" t="s">
        <v>28</v>
      </c>
      <c r="G39" s="257"/>
      <c r="H39" s="257"/>
      <c r="I39" s="29"/>
      <c r="J39" s="256" t="s">
        <v>29</v>
      </c>
      <c r="K39" s="256"/>
      <c r="L39" s="256"/>
      <c r="M39" s="29"/>
      <c r="N39" s="256" t="s">
        <v>30</v>
      </c>
      <c r="O39" s="256"/>
      <c r="P39" s="256"/>
    </row>
    <row r="40" spans="1:16" ht="13.5" customHeight="1">
      <c r="A40" s="32"/>
      <c r="B40" s="246"/>
      <c r="C40" s="246"/>
      <c r="D40" s="246"/>
      <c r="E40" s="33"/>
      <c r="F40" s="247"/>
      <c r="G40" s="247"/>
      <c r="H40" s="247"/>
      <c r="I40" s="31"/>
      <c r="J40" s="248"/>
      <c r="K40" s="248"/>
      <c r="L40" s="248"/>
      <c r="M40" s="31"/>
      <c r="N40" s="248"/>
      <c r="O40" s="248"/>
      <c r="P40" s="248"/>
    </row>
    <row r="41" spans="1:16" ht="13.5" customHeight="1">
      <c r="A41" s="32"/>
      <c r="B41" s="246"/>
      <c r="C41" s="246"/>
      <c r="D41" s="246"/>
      <c r="E41" s="33"/>
      <c r="F41" s="247"/>
      <c r="G41" s="247"/>
      <c r="H41" s="247"/>
      <c r="I41" s="31"/>
      <c r="J41" s="248"/>
      <c r="K41" s="248"/>
      <c r="L41" s="248"/>
      <c r="M41" s="31"/>
      <c r="N41" s="248"/>
      <c r="O41" s="248"/>
      <c r="P41" s="248"/>
    </row>
    <row r="42" spans="1:16" ht="13.5" customHeight="1">
      <c r="A42" s="32"/>
      <c r="B42" s="246"/>
      <c r="C42" s="246"/>
      <c r="D42" s="246"/>
      <c r="E42" s="33"/>
      <c r="F42" s="247"/>
      <c r="G42" s="247"/>
      <c r="H42" s="247"/>
      <c r="I42" s="31"/>
      <c r="J42" s="248"/>
      <c r="K42" s="248"/>
      <c r="L42" s="248"/>
      <c r="M42" s="31"/>
      <c r="N42" s="248"/>
      <c r="O42" s="248"/>
      <c r="P42" s="248"/>
    </row>
  </sheetData>
  <mergeCells count="10">
    <mergeCell ref="B39:D42"/>
    <mergeCell ref="F39:H42"/>
    <mergeCell ref="J39:L42"/>
    <mergeCell ref="N39:P42"/>
    <mergeCell ref="B1:D5"/>
    <mergeCell ref="F1:L5"/>
    <mergeCell ref="B9:P9"/>
    <mergeCell ref="B10:B11"/>
    <mergeCell ref="C10:P10"/>
    <mergeCell ref="O5:P5"/>
  </mergeCells>
  <pageMargins left="0.19685039370078741" right="0.19685039370078741" top="0.19685039370078741" bottom="0.19685039370078741" header="0.19685039370078741" footer="0.19685039370078741"/>
  <pageSetup paperSize="9" scale="9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638C-5BAF-418D-96B8-9DB06867E081}">
  <dimension ref="A1:O12"/>
  <sheetViews>
    <sheetView workbookViewId="0">
      <selection activeCell="A2" sqref="A2"/>
    </sheetView>
  </sheetViews>
  <sheetFormatPr defaultColWidth="9" defaultRowHeight="12"/>
  <cols>
    <col min="1" max="1" width="5.625" style="13" bestFit="1" customWidth="1"/>
    <col min="2" max="15" width="7.875" style="13" bestFit="1" customWidth="1"/>
    <col min="16" max="16384" width="9" style="13"/>
  </cols>
  <sheetData>
    <row r="1" spans="1:15">
      <c r="A1" s="206" t="s">
        <v>3</v>
      </c>
      <c r="B1" s="203">
        <v>150</v>
      </c>
      <c r="C1" s="206">
        <v>200</v>
      </c>
      <c r="D1" s="206">
        <v>250</v>
      </c>
      <c r="E1" s="206">
        <v>300</v>
      </c>
      <c r="F1" s="206">
        <v>350</v>
      </c>
      <c r="G1" s="206">
        <v>400</v>
      </c>
      <c r="H1" s="206">
        <v>450</v>
      </c>
      <c r="I1" s="206">
        <v>500</v>
      </c>
      <c r="J1" s="206">
        <v>550</v>
      </c>
      <c r="K1" s="206">
        <v>600</v>
      </c>
      <c r="L1" s="206">
        <v>650</v>
      </c>
      <c r="M1" s="206">
        <v>700</v>
      </c>
      <c r="N1" s="206">
        <v>750</v>
      </c>
      <c r="O1" s="206">
        <v>800</v>
      </c>
    </row>
    <row r="2" spans="1:15">
      <c r="A2" s="206">
        <v>300</v>
      </c>
      <c r="B2" s="147">
        <f>SUM(('1400 FULL CURVED'!C12)+100)*1.3*4.2</f>
        <v>22035.195000000003</v>
      </c>
      <c r="C2" s="147">
        <f>SUM(('1400 FULL CURVED'!D12)+100)*1.3*4.2</f>
        <v>23756.460000000003</v>
      </c>
      <c r="D2" s="147">
        <f>SUM(('1400 FULL CURVED'!E12)+100)*1.3*4.2</f>
        <v>25318.020000000004</v>
      </c>
      <c r="E2" s="147">
        <f>SUM(('1400 FULL CURVED'!F12)+100)*1.3*4.2</f>
        <v>26666.639999999999</v>
      </c>
      <c r="F2" s="147">
        <f>SUM(('1400 FULL CURVED'!G12)+100)*1.3*4.2</f>
        <v>28174.965</v>
      </c>
      <c r="G2" s="147">
        <f>SUM(('1400 FULL CURVED'!H12)+100)*1.3*4.2</f>
        <v>29896.230000000003</v>
      </c>
      <c r="H2" s="147">
        <f>SUM(('1400 FULL CURVED'!I12)+100)*1.3*4.2</f>
        <v>31741.710000000003</v>
      </c>
      <c r="I2" s="147">
        <f>SUM(('1400 FULL CURVED'!J12)+100)*1.3*4.2</f>
        <v>32877.39</v>
      </c>
      <c r="J2" s="147">
        <f>SUM(('1400 FULL CURVED'!K12)+100)*1.3*4.2</f>
        <v>34243.755000000005</v>
      </c>
      <c r="K2" s="147">
        <f>SUM(('1400 FULL CURVED'!L12)+100)*1.3*4.2</f>
        <v>36053.745000000003</v>
      </c>
      <c r="L2" s="147">
        <f>SUM(('1400 FULL CURVED'!M12)+100)*1.3*4.2</f>
        <v>37508.835000000006</v>
      </c>
      <c r="M2" s="147">
        <f>SUM(('1400 FULL CURVED'!N12)+100)*1.3*4.2</f>
        <v>39496.275000000001</v>
      </c>
      <c r="N2" s="147">
        <f>SUM(('1400 FULL CURVED'!O12)+100)*1.3*4.2</f>
        <v>40862.640000000007</v>
      </c>
      <c r="O2" s="147">
        <f>SUM(('1400 FULL CURVED'!P12)+100)*1.3*4.2</f>
        <v>42619.395000000004</v>
      </c>
    </row>
    <row r="3" spans="1:15">
      <c r="A3" s="206">
        <v>350</v>
      </c>
      <c r="B3" s="147">
        <f>SUM(('1400 FULL CURVED'!C13)+100)*1.3*4.2</f>
        <v>23312.835000000003</v>
      </c>
      <c r="C3" s="147">
        <f>SUM(('1400 FULL CURVED'!D13)+100)*1.3*4.2</f>
        <v>25176.06</v>
      </c>
      <c r="D3" s="147">
        <f>SUM(('1400 FULL CURVED'!E13)+100)*1.3*4.2</f>
        <v>26897.325000000001</v>
      </c>
      <c r="E3" s="147">
        <f>SUM(('1400 FULL CURVED'!F13)+100)*1.3*4.2</f>
        <v>28370.160000000003</v>
      </c>
      <c r="F3" s="147">
        <f>SUM(('1400 FULL CURVED'!G13)+100)*1.3*4.2</f>
        <v>30020.445000000003</v>
      </c>
      <c r="G3" s="147">
        <f>SUM(('1400 FULL CURVED'!H13)+100)*1.3*4.2</f>
        <v>31635.24</v>
      </c>
      <c r="H3" s="147">
        <f>SUM(('1400 FULL CURVED'!I13)+100)*1.3*4.2</f>
        <v>33711.405000000006</v>
      </c>
      <c r="I3" s="147">
        <f>SUM(('1400 FULL CURVED'!J13)+100)*1.3*4.2</f>
        <v>35184.240000000005</v>
      </c>
      <c r="J3" s="147">
        <f>SUM(('1400 FULL CURVED'!K13)+100)*1.3*4.2</f>
        <v>36639.33</v>
      </c>
      <c r="K3" s="147">
        <f>SUM(('1400 FULL CURVED'!L13)+100)*1.3*4.2</f>
        <v>38662.260000000009</v>
      </c>
      <c r="L3" s="147">
        <f>SUM(('1400 FULL CURVED'!M13)+100)*1.3*4.2</f>
        <v>40223.82</v>
      </c>
      <c r="M3" s="147">
        <f>SUM(('1400 FULL CURVED'!N13)+100)*1.3*4.2</f>
        <v>42317.73</v>
      </c>
      <c r="N3" s="147">
        <f>SUM(('1400 FULL CURVED'!O13)+100)*1.3*4.2</f>
        <v>44677.815000000002</v>
      </c>
      <c r="O3" s="147">
        <f>SUM(('1400 FULL CURVED'!P13)+100)*1.3*4.2</f>
        <v>46594.275000000001</v>
      </c>
    </row>
    <row r="4" spans="1:15">
      <c r="A4" s="206">
        <v>400</v>
      </c>
      <c r="B4" s="147">
        <f>SUM(('1400 FULL CURVED'!C14)+100)*1.3*4.2</f>
        <v>24448.514999999999</v>
      </c>
      <c r="C4" s="147">
        <f>SUM(('1400 FULL CURVED'!D14)+100)*1.3*4.2</f>
        <v>26471.445000000003</v>
      </c>
      <c r="D4" s="147">
        <f>SUM(('1400 FULL CURVED'!E14)+100)*1.3*4.2</f>
        <v>28281.435000000001</v>
      </c>
      <c r="E4" s="147">
        <f>SUM(('1400 FULL CURVED'!F14)+100)*1.3*4.2</f>
        <v>29860.74</v>
      </c>
      <c r="F4" s="147">
        <f>SUM(('1400 FULL CURVED'!G14)+100)*1.3*4.2</f>
        <v>31351.320000000003</v>
      </c>
      <c r="G4" s="147">
        <f>SUM(('1400 FULL CURVED'!H14)+100)*1.3*4.2</f>
        <v>33374.25</v>
      </c>
      <c r="H4" s="147">
        <f>SUM(('1400 FULL CURVED'!I14)+100)*1.3*4.2</f>
        <v>40880.385000000009</v>
      </c>
      <c r="I4" s="147">
        <f>SUM(('1400 FULL CURVED'!J14)+100)*1.3*4.2</f>
        <v>42814.590000000004</v>
      </c>
      <c r="J4" s="147">
        <f>SUM(('1400 FULL CURVED'!K14)+100)*1.3*4.2</f>
        <v>44784.285000000003</v>
      </c>
      <c r="K4" s="147">
        <f>SUM(('1400 FULL CURVED'!L14)+100)*1.3*4.2</f>
        <v>47321.820000000007</v>
      </c>
      <c r="L4" s="147">
        <f>SUM(('1400 FULL CURVED'!M14)+100)*1.3*4.2</f>
        <v>50232</v>
      </c>
      <c r="M4" s="147">
        <f>SUM(('1400 FULL CURVED'!N14)+100)*1.3*4.2</f>
        <v>53071.200000000004</v>
      </c>
      <c r="N4" s="147">
        <f>SUM(('1400 FULL CURVED'!O14)+100)*1.3*4.2</f>
        <v>55058.640000000007</v>
      </c>
      <c r="O4" s="147">
        <f>SUM(('1400 FULL CURVED'!P14)+100)*1.3*4.2</f>
        <v>57542.94</v>
      </c>
    </row>
    <row r="5" spans="1:15">
      <c r="A5" s="206">
        <v>450</v>
      </c>
      <c r="B5" s="147">
        <f>SUM(('1400 FULL CURVED'!C15)+100)*1.3*4.2</f>
        <v>31386.81</v>
      </c>
      <c r="C5" s="147">
        <f>SUM(('1400 FULL CURVED'!D15)+100)*1.3*4.2</f>
        <v>33942.090000000004</v>
      </c>
      <c r="D5" s="147">
        <f>SUM(('1400 FULL CURVED'!E15)+100)*1.3*4.2</f>
        <v>36319.920000000006</v>
      </c>
      <c r="E5" s="147">
        <f>SUM(('1400 FULL CURVED'!F15)+100)*1.3*4.2</f>
        <v>38342.85</v>
      </c>
      <c r="F5" s="147">
        <f>SUM(('1400 FULL CURVED'!G15)+100)*1.3*4.2</f>
        <v>40401.270000000004</v>
      </c>
      <c r="G5" s="147">
        <f>SUM(('1400 FULL CURVED'!H15)+100)*1.3*4.2</f>
        <v>42938.805</v>
      </c>
      <c r="H5" s="147">
        <f>SUM(('1400 FULL CURVED'!I15)+100)*1.3*4.2</f>
        <v>45795.75</v>
      </c>
      <c r="I5" s="147">
        <f>SUM(('1400 FULL CURVED'!J15)+100)*1.3*4.2</f>
        <v>47818.68</v>
      </c>
      <c r="J5" s="147">
        <f>SUM(('1400 FULL CURVED'!K15)+100)*1.3*4.2</f>
        <v>50746.605000000003</v>
      </c>
      <c r="K5" s="147">
        <f>SUM(('1400 FULL CURVED'!L15)+100)*1.3*4.2</f>
        <v>53479.335000000006</v>
      </c>
      <c r="L5" s="147">
        <f>SUM(('1400 FULL CURVED'!M15)+100)*1.3*4.2</f>
        <v>55644.225000000006</v>
      </c>
      <c r="M5" s="147">
        <f>SUM(('1400 FULL CURVED'!N15)+100)*1.3*4.2</f>
        <v>58643.13</v>
      </c>
      <c r="N5" s="147">
        <f>SUM(('1400 FULL CURVED'!O15)+100)*1.3*4.2</f>
        <v>60754.785000000011</v>
      </c>
      <c r="O5" s="147">
        <f>SUM(('1400 FULL CURVED'!P15)+100)*1.3*4.2</f>
        <v>63345.555</v>
      </c>
    </row>
    <row r="6" spans="1:15">
      <c r="A6" s="206">
        <v>500</v>
      </c>
      <c r="B6" s="147">
        <f>SUM(('1400 FULL CURVED'!C16)+100)*1.3*4.2</f>
        <v>32522.49</v>
      </c>
      <c r="C6" s="147">
        <f>SUM(('1400 FULL CURVED'!D16)+100)*1.3*4.2</f>
        <v>35219.730000000003</v>
      </c>
      <c r="D6" s="147">
        <f>SUM(('1400 FULL CURVED'!E16)+100)*1.3*4.2</f>
        <v>37704.03</v>
      </c>
      <c r="E6" s="147">
        <f>SUM(('1400 FULL CURVED'!F16)+100)*1.3*4.2</f>
        <v>39602.745000000003</v>
      </c>
      <c r="F6" s="147">
        <f>SUM(('1400 FULL CURVED'!G16)+100)*1.3*4.2</f>
        <v>42335.474999999999</v>
      </c>
      <c r="G6" s="147">
        <f>SUM(('1400 FULL CURVED'!H16)+100)*1.3*4.2</f>
        <v>44677.815000000002</v>
      </c>
      <c r="H6" s="147">
        <f>SUM(('1400 FULL CURVED'!I16)+100)*1.3*4.2</f>
        <v>47676.72</v>
      </c>
      <c r="I6" s="147">
        <f>SUM(('1400 FULL CURVED'!J16)+100)*1.3*4.2</f>
        <v>50693.37</v>
      </c>
      <c r="J6" s="147">
        <f>SUM(('1400 FULL CURVED'!K16)+100)*1.3*4.2</f>
        <v>52840.515000000007</v>
      </c>
      <c r="K6" s="147">
        <f>SUM(('1400 FULL CURVED'!L16)+100)*1.3*4.2</f>
        <v>55715.205000000002</v>
      </c>
      <c r="L6" s="147">
        <f>SUM(('1400 FULL CURVED'!M16)+100)*1.3*4.2</f>
        <v>57986.565000000002</v>
      </c>
      <c r="M6" s="147">
        <f>SUM(('1400 FULL CURVED'!N16)+100)*1.3*4.2</f>
        <v>61091.94</v>
      </c>
      <c r="N6" s="147">
        <f>SUM(('1400 FULL CURVED'!O16)+100)*1.3*4.2</f>
        <v>63274.575000000004</v>
      </c>
      <c r="O6" s="147">
        <f>SUM(('1400 FULL CURVED'!P16)+100)*1.3*4.2</f>
        <v>66025.05</v>
      </c>
    </row>
    <row r="7" spans="1:15">
      <c r="A7" s="206">
        <v>550</v>
      </c>
      <c r="B7" s="147">
        <f>SUM(('1400 FULL CURVED'!C17)+100)*1.3*4.2</f>
        <v>33817.875</v>
      </c>
      <c r="C7" s="147">
        <f>SUM(('1400 FULL CURVED'!D17)+100)*1.3*4.2</f>
        <v>36692.565000000002</v>
      </c>
      <c r="D7" s="147">
        <f>SUM(('1400 FULL CURVED'!E17)+100)*1.3*4.2</f>
        <v>39070.395000000004</v>
      </c>
      <c r="E7" s="147">
        <f>SUM(('1400 FULL CURVED'!F17)+100)*1.3*4.2</f>
        <v>41306.265000000007</v>
      </c>
      <c r="F7" s="147">
        <f>SUM(('1400 FULL CURVED'!G17)+100)*1.3*4.2</f>
        <v>43826.055</v>
      </c>
      <c r="G7" s="147">
        <f>SUM(('1400 FULL CURVED'!H17)+100)*1.3*4.2</f>
        <v>46700.745000000003</v>
      </c>
      <c r="H7" s="147">
        <f>SUM(('1400 FULL CURVED'!I17)+100)*1.3*4.2</f>
        <v>50764.35</v>
      </c>
      <c r="I7" s="147">
        <f>SUM(('1400 FULL CURVED'!J17)+100)*1.3*4.2</f>
        <v>53000.22</v>
      </c>
      <c r="J7" s="147">
        <f>SUM(('1400 FULL CURVED'!K17)+100)*1.3*4.2</f>
        <v>55236.090000000004</v>
      </c>
      <c r="K7" s="147">
        <f>SUM(('1400 FULL CURVED'!L17)+100)*1.3*4.2</f>
        <v>58341.465000000004</v>
      </c>
      <c r="L7" s="147">
        <f>SUM(('1400 FULL CURVED'!M17)+100)*1.3*4.2</f>
        <v>60719.295000000006</v>
      </c>
      <c r="M7" s="147">
        <f>SUM(('1400 FULL CURVED'!N17)+100)*1.3*4.2</f>
        <v>63931.140000000007</v>
      </c>
      <c r="N7" s="147">
        <f>SUM(('1400 FULL CURVED'!O17)+100)*1.3*4.2</f>
        <v>66220.24500000001</v>
      </c>
      <c r="O7" s="147">
        <f>SUM(('1400 FULL CURVED'!P17)+100)*1.3*4.2</f>
        <v>69165.915000000008</v>
      </c>
    </row>
    <row r="8" spans="1:15">
      <c r="A8" s="206">
        <v>600</v>
      </c>
      <c r="B8" s="147">
        <f>SUM(('1400 FULL CURVED'!C18)+100)*1.3*4.2</f>
        <v>34900.32</v>
      </c>
      <c r="C8" s="147">
        <f>SUM(('1400 FULL CURVED'!D18)+100)*1.3*4.2</f>
        <v>37970.205000000002</v>
      </c>
      <c r="D8" s="147">
        <f>SUM(('1400 FULL CURVED'!E18)+100)*1.3*4.2</f>
        <v>40436.760000000009</v>
      </c>
      <c r="E8" s="147">
        <f>SUM(('1400 FULL CURVED'!F18)+100)*1.3*4.2</f>
        <v>42761.355000000003</v>
      </c>
      <c r="F8" s="147">
        <f>SUM(('1400 FULL CURVED'!G18)+100)*1.3*4.2</f>
        <v>45405.360000000008</v>
      </c>
      <c r="G8" s="147">
        <f>SUM(('1400 FULL CURVED'!H18)+100)*1.3*4.2</f>
        <v>48439.754999999997</v>
      </c>
      <c r="H8" s="147">
        <f>SUM(('1400 FULL CURVED'!I18)+100)*1.3*4.2</f>
        <v>52627.575000000004</v>
      </c>
      <c r="I8" s="147">
        <f>SUM(('1400 FULL CURVED'!J18)+100)*1.3*4.2</f>
        <v>54952.170000000006</v>
      </c>
      <c r="J8" s="147">
        <f>SUM(('1400 FULL CURVED'!K18)+100)*1.3*4.2</f>
        <v>57330</v>
      </c>
      <c r="K8" s="147">
        <f>SUM(('1400 FULL CURVED'!L18)+100)*1.3*4.2</f>
        <v>60577.335000000006</v>
      </c>
      <c r="L8" s="147">
        <f>SUM(('1400 FULL CURVED'!M18)+100)*1.3*4.2</f>
        <v>63026.145000000004</v>
      </c>
      <c r="M8" s="147">
        <f>SUM(('1400 FULL CURVED'!N18)+100)*1.3*4.2</f>
        <v>66379.95</v>
      </c>
      <c r="N8" s="147">
        <f>SUM(('1400 FULL CURVED'!O18)+100)*1.3*4.2</f>
        <v>68757.780000000013</v>
      </c>
      <c r="O8" s="147">
        <f>SUM(('1400 FULL CURVED'!P18)+100)*1.3*4.2</f>
        <v>71845.41</v>
      </c>
    </row>
    <row r="9" spans="1:15">
      <c r="A9" s="206">
        <v>650</v>
      </c>
      <c r="B9" s="147">
        <f>SUM(('1400 FULL CURVED'!C19)+100)*1.3*4.2</f>
        <v>36195.705000000002</v>
      </c>
      <c r="C9" s="147">
        <f>SUM(('1400 FULL CURVED'!D19)+100)*1.3*4.2</f>
        <v>39407.550000000003</v>
      </c>
      <c r="D9" s="147">
        <f>SUM(('1400 FULL CURVED'!E19)+100)*1.3*4.2</f>
        <v>42016.065000000002</v>
      </c>
      <c r="E9" s="147">
        <f>SUM(('1400 FULL CURVED'!F19)+100)*1.3*4.2</f>
        <v>44464.875</v>
      </c>
      <c r="F9" s="147">
        <f>SUM(('1400 FULL CURVED'!G19)+100)*1.3*4.2</f>
        <v>47250.840000000004</v>
      </c>
      <c r="G9" s="147">
        <f>SUM(('1400 FULL CURVED'!H19)+100)*1.3*4.2</f>
        <v>51296.700000000004</v>
      </c>
      <c r="H9" s="147">
        <f>SUM(('1400 FULL CURVED'!I19)+100)*1.3*4.2</f>
        <v>54845.700000000004</v>
      </c>
      <c r="I9" s="147">
        <f>SUM(('1400 FULL CURVED'!J19)+100)*1.3*4.2</f>
        <v>57259.020000000004</v>
      </c>
      <c r="J9" s="147">
        <f>SUM(('1400 FULL CURVED'!K19)+100)*1.3*4.2</f>
        <v>59725.575000000004</v>
      </c>
      <c r="K9" s="147">
        <f>SUM(('1400 FULL CURVED'!L19)+100)*1.3*4.2</f>
        <v>63150.360000000008</v>
      </c>
      <c r="L9" s="147">
        <f>SUM(('1400 FULL CURVED'!M19)+100)*1.3*4.2</f>
        <v>65741.13</v>
      </c>
      <c r="M9" s="147">
        <f>SUM(('1400 FULL CURVED'!N19)+100)*1.3*4.2</f>
        <v>69236.895000000019</v>
      </c>
      <c r="N9" s="147">
        <f>SUM(('1400 FULL CURVED'!O19)+100)*1.3*4.2</f>
        <v>71703.45</v>
      </c>
      <c r="O9" s="147">
        <f>SUM(('1400 FULL CURVED'!P19)+100)*1.3*4.2</f>
        <v>74986.275000000009</v>
      </c>
    </row>
    <row r="10" spans="1:15">
      <c r="A10" s="206">
        <v>700</v>
      </c>
      <c r="B10" s="147">
        <f>SUM(('1400 FULL CURVED'!C20)+100)*1.3*4.2</f>
        <v>37331.385000000009</v>
      </c>
      <c r="C10" s="147">
        <f>SUM(('1400 FULL CURVED'!D20)+100)*1.3*4.2</f>
        <v>40454.504999999997</v>
      </c>
      <c r="D10" s="147">
        <f>SUM(('1400 FULL CURVED'!E20)+100)*1.3*4.2</f>
        <v>43417.920000000006</v>
      </c>
      <c r="E10" s="147">
        <f>SUM(('1400 FULL CURVED'!F20)+100)*1.3*4.2</f>
        <v>45955.455000000002</v>
      </c>
      <c r="F10" s="147">
        <f>SUM(('1400 FULL CURVED'!G20)+100)*1.3*4.2</f>
        <v>48794.654999999999</v>
      </c>
      <c r="G10" s="147">
        <f>SUM(('1400 FULL CURVED'!H20)+100)*1.3*4.2</f>
        <v>53035.710000000006</v>
      </c>
      <c r="H10" s="147">
        <f>SUM(('1400 FULL CURVED'!I20)+100)*1.3*4.2</f>
        <v>56726.670000000006</v>
      </c>
      <c r="I10" s="147">
        <f>SUM(('1400 FULL CURVED'!J20)+100)*1.3*4.2</f>
        <v>59264.205000000002</v>
      </c>
      <c r="J10" s="147">
        <f>SUM(('1400 FULL CURVED'!K20)+100)*1.3*4.2</f>
        <v>61801.740000000005</v>
      </c>
      <c r="K10" s="147">
        <f>SUM(('1400 FULL CURVED'!L20)+100)*1.3*4.2</f>
        <v>65421.72</v>
      </c>
      <c r="L10" s="147">
        <f>SUM(('1400 FULL CURVED'!M20)+100)*1.3*4.2</f>
        <v>68101.215000000011</v>
      </c>
      <c r="M10" s="147">
        <f>SUM(('1400 FULL CURVED'!N20)+100)*1.3*4.2</f>
        <v>71650.215000000011</v>
      </c>
      <c r="N10" s="147">
        <f>SUM(('1400 FULL CURVED'!O20)+100)*1.3*4.2</f>
        <v>74258.73000000001</v>
      </c>
      <c r="O10" s="147">
        <f>SUM(('1400 FULL CURVED'!P20)+100)*1.3*4.2</f>
        <v>77665.770000000019</v>
      </c>
    </row>
    <row r="11" spans="1:15">
      <c r="A11" s="206">
        <v>750</v>
      </c>
      <c r="B11" s="147">
        <f>SUM(('1400 FULL CURVED'!C21)+100)*1.3*4.2</f>
        <v>38609.025000000001</v>
      </c>
      <c r="C11" s="147">
        <f>SUM(('1400 FULL CURVED'!D21)+100)*1.3*4.2</f>
        <v>41874.105000000003</v>
      </c>
      <c r="D11" s="147">
        <f>SUM(('1400 FULL CURVED'!E21)+100)*1.3*4.2</f>
        <v>44997.224999999999</v>
      </c>
      <c r="E11" s="147">
        <f>SUM(('1400 FULL CURVED'!F21)+100)*1.3*4.2</f>
        <v>47623.485000000008</v>
      </c>
      <c r="F11" s="147">
        <f>SUM(('1400 FULL CURVED'!G21)+100)*1.3*4.2</f>
        <v>51509.640000000007</v>
      </c>
      <c r="G11" s="147">
        <f>SUM(('1400 FULL CURVED'!H21)+100)*1.3*4.2</f>
        <v>55023.15</v>
      </c>
      <c r="H11" s="147">
        <f>SUM(('1400 FULL CURVED'!I21)+100)*1.3*4.2</f>
        <v>58927.05</v>
      </c>
      <c r="I11" s="147">
        <f>SUM(('1400 FULL CURVED'!J21)+100)*1.3*4.2</f>
        <v>61553.310000000005</v>
      </c>
      <c r="J11" s="147">
        <f>SUM(('1400 FULL CURVED'!K21)+100)*1.3*4.2</f>
        <v>64197.315000000002</v>
      </c>
      <c r="K11" s="147">
        <f>SUM(('1400 FULL CURVED'!L21)+100)*1.3*4.2</f>
        <v>68012.490000000005</v>
      </c>
      <c r="L11" s="147">
        <f>SUM(('1400 FULL CURVED'!M21)+100)*1.3*4.2</f>
        <v>70798.455000000016</v>
      </c>
      <c r="M11" s="147">
        <f>SUM(('1400 FULL CURVED'!N21)+100)*1.3*4.2</f>
        <v>74507.16</v>
      </c>
      <c r="N11" s="147"/>
      <c r="O11" s="147"/>
    </row>
    <row r="12" spans="1:15">
      <c r="A12" s="206">
        <v>800</v>
      </c>
      <c r="B12" s="147">
        <f>SUM(('1400 FULL CURVED'!C22)+100)*1.3*4.2</f>
        <v>39744.705000000002</v>
      </c>
      <c r="C12" s="147">
        <f>SUM(('1400 FULL CURVED'!D22)+100)*1.3*4.2</f>
        <v>43169.490000000005</v>
      </c>
      <c r="D12" s="147">
        <f>SUM(('1400 FULL CURVED'!E22)+100)*1.3*4.2</f>
        <v>46363.590000000004</v>
      </c>
      <c r="E12" s="147">
        <f>SUM(('1400 FULL CURVED'!F22)+100)*1.3*4.2</f>
        <v>49131.810000000005</v>
      </c>
      <c r="F12" s="147">
        <f>SUM(('1400 FULL CURVED'!G22)+100)*1.3*4.2</f>
        <v>53088.945000000007</v>
      </c>
      <c r="G12" s="147"/>
      <c r="H12" s="147"/>
      <c r="I12" s="147"/>
      <c r="J12" s="147"/>
      <c r="K12" s="147"/>
      <c r="L12" s="147"/>
      <c r="M12" s="147"/>
      <c r="N12" s="147"/>
      <c r="O12" s="147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4"/>
  <sheetViews>
    <sheetView topLeftCell="I19" zoomScaleNormal="100" workbookViewId="0">
      <selection activeCell="J26" sqref="J26:Q32"/>
    </sheetView>
  </sheetViews>
  <sheetFormatPr defaultRowHeight="14.25"/>
  <cols>
    <col min="1" max="1" width="6.75" customWidth="1"/>
    <col min="2" max="16" width="8.875" customWidth="1"/>
  </cols>
  <sheetData>
    <row r="1" spans="1:16" ht="15" customHeight="1">
      <c r="B1" s="249"/>
      <c r="C1" s="249"/>
      <c r="D1" s="249"/>
      <c r="E1" s="21"/>
      <c r="F1" s="251" t="s">
        <v>42</v>
      </c>
      <c r="G1" s="251"/>
      <c r="H1" s="251"/>
      <c r="I1" s="251"/>
      <c r="J1" s="251"/>
      <c r="K1" s="251"/>
      <c r="L1" s="251"/>
    </row>
    <row r="2" spans="1:16" ht="15" customHeight="1">
      <c r="B2" s="249"/>
      <c r="C2" s="249"/>
      <c r="D2" s="249"/>
      <c r="E2" s="14"/>
      <c r="F2" s="251"/>
      <c r="G2" s="251"/>
      <c r="H2" s="251"/>
      <c r="I2" s="251"/>
      <c r="J2" s="251"/>
      <c r="K2" s="251"/>
      <c r="L2" s="251"/>
    </row>
    <row r="3" spans="1:16" ht="15" customHeight="1">
      <c r="B3" s="249"/>
      <c r="C3" s="249"/>
      <c r="D3" s="249"/>
      <c r="E3" s="14"/>
      <c r="F3" s="251"/>
      <c r="G3" s="251"/>
      <c r="H3" s="251"/>
      <c r="I3" s="251"/>
      <c r="J3" s="251"/>
      <c r="K3" s="251"/>
      <c r="L3" s="251"/>
    </row>
    <row r="4" spans="1:16" ht="15" customHeight="1" thickBot="1">
      <c r="A4" s="20"/>
      <c r="B4" s="250"/>
      <c r="C4" s="250"/>
      <c r="D4" s="250"/>
      <c r="E4" s="22"/>
      <c r="F4" s="252"/>
      <c r="G4" s="252"/>
      <c r="H4" s="252"/>
      <c r="I4" s="252"/>
      <c r="J4" s="252"/>
      <c r="K4" s="252"/>
      <c r="L4" s="252"/>
      <c r="M4" s="20"/>
      <c r="N4" s="20"/>
      <c r="O4" s="263" t="s">
        <v>1</v>
      </c>
      <c r="P4" s="263"/>
    </row>
    <row r="5" spans="1:16" ht="21.95" customHeight="1">
      <c r="B5" s="262" t="s">
        <v>43</v>
      </c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</row>
    <row r="6" spans="1:16" ht="14.1" customHeight="1">
      <c r="A6" s="15"/>
      <c r="B6" s="255" t="s">
        <v>3</v>
      </c>
      <c r="C6" s="259" t="s">
        <v>44</v>
      </c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1"/>
    </row>
    <row r="7" spans="1:16" ht="14.1" customHeight="1">
      <c r="A7" s="15"/>
      <c r="B7" s="255"/>
      <c r="C7" s="225">
        <v>150</v>
      </c>
      <c r="D7" s="224">
        <v>200</v>
      </c>
      <c r="E7" s="224">
        <v>250</v>
      </c>
      <c r="F7" s="224">
        <v>300</v>
      </c>
      <c r="G7" s="224">
        <v>350</v>
      </c>
      <c r="H7" s="224">
        <v>400</v>
      </c>
      <c r="I7" s="224">
        <v>450</v>
      </c>
      <c r="J7" s="224">
        <v>500</v>
      </c>
      <c r="K7" s="224">
        <v>550</v>
      </c>
      <c r="L7" s="224">
        <v>600</v>
      </c>
      <c r="M7" s="224">
        <v>650</v>
      </c>
      <c r="N7" s="224">
        <v>700</v>
      </c>
      <c r="O7" s="224">
        <v>750</v>
      </c>
      <c r="P7" s="224">
        <v>800</v>
      </c>
    </row>
    <row r="8" spans="1:16" ht="14.1" customHeight="1">
      <c r="A8" s="15"/>
      <c r="B8" s="224">
        <v>300</v>
      </c>
      <c r="C8" s="130">
        <v>3079</v>
      </c>
      <c r="D8" s="130">
        <v>3457</v>
      </c>
      <c r="E8" s="130">
        <v>3835</v>
      </c>
      <c r="F8" s="130">
        <v>4213</v>
      </c>
      <c r="G8" s="130">
        <v>4591</v>
      </c>
      <c r="H8" s="130">
        <v>4969</v>
      </c>
      <c r="I8" s="130">
        <v>5347</v>
      </c>
      <c r="J8" s="130">
        <v>5725</v>
      </c>
      <c r="K8" s="130">
        <v>6103</v>
      </c>
      <c r="L8" s="130">
        <v>6480</v>
      </c>
      <c r="M8" s="130">
        <v>6858</v>
      </c>
      <c r="N8" s="130">
        <v>7236</v>
      </c>
      <c r="O8" s="130">
        <v>7614</v>
      </c>
      <c r="P8" s="130">
        <v>7992</v>
      </c>
    </row>
    <row r="9" spans="1:16" ht="14.1" customHeight="1" thickBot="1">
      <c r="A9" s="15"/>
      <c r="B9" s="224">
        <v>350</v>
      </c>
      <c r="C9" s="130">
        <v>3281</v>
      </c>
      <c r="D9" s="130">
        <v>3688</v>
      </c>
      <c r="E9" s="130">
        <v>4096</v>
      </c>
      <c r="F9" s="130">
        <v>4503</v>
      </c>
      <c r="G9" s="130">
        <v>4910</v>
      </c>
      <c r="H9" s="130">
        <v>5317</v>
      </c>
      <c r="I9" s="131">
        <v>5724</v>
      </c>
      <c r="J9" s="131">
        <v>6131</v>
      </c>
      <c r="K9" s="131">
        <v>6538</v>
      </c>
      <c r="L9" s="131">
        <v>6945</v>
      </c>
      <c r="M9" s="131">
        <v>7352</v>
      </c>
      <c r="N9" s="131">
        <v>7759</v>
      </c>
      <c r="O9" s="131">
        <v>8166</v>
      </c>
      <c r="P9" s="131">
        <v>8573</v>
      </c>
    </row>
    <row r="10" spans="1:16" ht="14.1" customHeight="1" thickBot="1">
      <c r="A10" s="15"/>
      <c r="B10" s="224">
        <v>400</v>
      </c>
      <c r="C10" s="131">
        <v>3483</v>
      </c>
      <c r="D10" s="131">
        <v>3920</v>
      </c>
      <c r="E10" s="131">
        <v>4356</v>
      </c>
      <c r="F10" s="131">
        <v>4792</v>
      </c>
      <c r="G10" s="131">
        <v>5228</v>
      </c>
      <c r="H10" s="131">
        <v>5665</v>
      </c>
      <c r="I10" s="119">
        <v>7083</v>
      </c>
      <c r="J10" s="119">
        <v>7595</v>
      </c>
      <c r="K10" s="119">
        <v>8108</v>
      </c>
      <c r="L10" s="119">
        <v>8621</v>
      </c>
      <c r="M10" s="119">
        <v>9134</v>
      </c>
      <c r="N10" s="119">
        <v>9646</v>
      </c>
      <c r="O10" s="119">
        <v>10159</v>
      </c>
      <c r="P10" s="119">
        <v>10672</v>
      </c>
    </row>
    <row r="11" spans="1:16" ht="14.1" customHeight="1">
      <c r="A11" s="15"/>
      <c r="B11" s="224">
        <v>450</v>
      </c>
      <c r="C11" s="119">
        <v>4208</v>
      </c>
      <c r="D11" s="119">
        <v>4750</v>
      </c>
      <c r="E11" s="119">
        <v>5292</v>
      </c>
      <c r="F11" s="119">
        <v>5834</v>
      </c>
      <c r="G11" s="119">
        <v>6376</v>
      </c>
      <c r="H11" s="119">
        <v>6918</v>
      </c>
      <c r="I11" s="121">
        <v>7460</v>
      </c>
      <c r="J11" s="121">
        <v>8002</v>
      </c>
      <c r="K11" s="121">
        <v>8544</v>
      </c>
      <c r="L11" s="121">
        <v>9086</v>
      </c>
      <c r="M11" s="121">
        <v>9628</v>
      </c>
      <c r="N11" s="121">
        <v>10170</v>
      </c>
      <c r="O11" s="121">
        <v>10711</v>
      </c>
      <c r="P11" s="121">
        <v>11253</v>
      </c>
    </row>
    <row r="12" spans="1:16" ht="14.1" customHeight="1">
      <c r="A12" s="15"/>
      <c r="B12" s="224">
        <v>500</v>
      </c>
      <c r="C12" s="121">
        <v>4410</v>
      </c>
      <c r="D12" s="121">
        <v>4982</v>
      </c>
      <c r="E12" s="121">
        <v>5553</v>
      </c>
      <c r="F12" s="121">
        <v>6124</v>
      </c>
      <c r="G12" s="121">
        <v>6695</v>
      </c>
      <c r="H12" s="121">
        <v>7266</v>
      </c>
      <c r="I12" s="121">
        <v>7837</v>
      </c>
      <c r="J12" s="121">
        <v>8408</v>
      </c>
      <c r="K12" s="121">
        <v>8979</v>
      </c>
      <c r="L12" s="121">
        <v>9551</v>
      </c>
      <c r="M12" s="121">
        <v>10122</v>
      </c>
      <c r="N12" s="121">
        <v>10693</v>
      </c>
      <c r="O12" s="121">
        <v>11264</v>
      </c>
      <c r="P12" s="121">
        <v>11835</v>
      </c>
    </row>
    <row r="13" spans="1:16" ht="14.1" customHeight="1">
      <c r="A13" s="15"/>
      <c r="B13" s="224">
        <v>550</v>
      </c>
      <c r="C13" s="121">
        <v>4613</v>
      </c>
      <c r="D13" s="121">
        <v>5213</v>
      </c>
      <c r="E13" s="121">
        <v>5813</v>
      </c>
      <c r="F13" s="121">
        <v>6413</v>
      </c>
      <c r="G13" s="121">
        <v>7014</v>
      </c>
      <c r="H13" s="121">
        <v>7614</v>
      </c>
      <c r="I13" s="121">
        <v>8214</v>
      </c>
      <c r="J13" s="121">
        <v>8815</v>
      </c>
      <c r="K13" s="121">
        <v>9415</v>
      </c>
      <c r="L13" s="121">
        <v>10015</v>
      </c>
      <c r="M13" s="121">
        <v>10616</v>
      </c>
      <c r="N13" s="121">
        <v>11216</v>
      </c>
      <c r="O13" s="121">
        <v>11816</v>
      </c>
      <c r="P13" s="121">
        <v>12417</v>
      </c>
    </row>
    <row r="14" spans="1:16" ht="14.1" customHeight="1">
      <c r="A14" s="15"/>
      <c r="B14" s="224">
        <v>600</v>
      </c>
      <c r="C14" s="121">
        <v>4815</v>
      </c>
      <c r="D14" s="121">
        <v>5444</v>
      </c>
      <c r="E14" s="121">
        <v>6074</v>
      </c>
      <c r="F14" s="121">
        <v>6703</v>
      </c>
      <c r="G14" s="121">
        <v>7333</v>
      </c>
      <c r="H14" s="121">
        <v>7962</v>
      </c>
      <c r="I14" s="121">
        <v>8592</v>
      </c>
      <c r="J14" s="121">
        <v>9221</v>
      </c>
      <c r="K14" s="121">
        <v>9851</v>
      </c>
      <c r="L14" s="121">
        <v>10480</v>
      </c>
      <c r="M14" s="121">
        <v>11110</v>
      </c>
      <c r="N14" s="121">
        <v>11739</v>
      </c>
      <c r="O14" s="121">
        <v>12369</v>
      </c>
      <c r="P14" s="121">
        <v>12998</v>
      </c>
    </row>
    <row r="15" spans="1:16" ht="14.1" customHeight="1">
      <c r="A15" s="15"/>
      <c r="B15" s="224">
        <v>650</v>
      </c>
      <c r="C15" s="121">
        <v>5017</v>
      </c>
      <c r="D15" s="121">
        <v>5675</v>
      </c>
      <c r="E15" s="121">
        <v>6334</v>
      </c>
      <c r="F15" s="121">
        <v>6993</v>
      </c>
      <c r="G15" s="121">
        <v>7651</v>
      </c>
      <c r="H15" s="121">
        <v>8310</v>
      </c>
      <c r="I15" s="121">
        <v>8969</v>
      </c>
      <c r="J15" s="121">
        <v>9628</v>
      </c>
      <c r="K15" s="121">
        <v>10286</v>
      </c>
      <c r="L15" s="121">
        <v>10945</v>
      </c>
      <c r="M15" s="121">
        <v>11604</v>
      </c>
      <c r="N15" s="121">
        <v>12262</v>
      </c>
      <c r="O15" s="121">
        <v>12921</v>
      </c>
      <c r="P15" s="121">
        <v>13580</v>
      </c>
    </row>
    <row r="16" spans="1:16" ht="14.1" customHeight="1" thickBot="1">
      <c r="A16" s="15"/>
      <c r="B16" s="224">
        <v>700</v>
      </c>
      <c r="C16" s="121">
        <v>5219</v>
      </c>
      <c r="D16" s="121">
        <v>5907</v>
      </c>
      <c r="E16" s="121">
        <v>6595</v>
      </c>
      <c r="F16" s="121">
        <v>7282</v>
      </c>
      <c r="G16" s="121">
        <v>7970</v>
      </c>
      <c r="H16" s="121">
        <v>8658</v>
      </c>
      <c r="I16" s="121">
        <v>9346</v>
      </c>
      <c r="J16" s="121">
        <v>10034</v>
      </c>
      <c r="K16" s="121">
        <v>10722</v>
      </c>
      <c r="L16" s="121">
        <v>11410</v>
      </c>
      <c r="M16" s="121">
        <v>12098</v>
      </c>
      <c r="N16" s="121">
        <v>12785</v>
      </c>
      <c r="O16" s="123">
        <v>13473</v>
      </c>
      <c r="P16" s="123">
        <v>14161</v>
      </c>
    </row>
    <row r="17" spans="1:16" ht="14.1" customHeight="1" thickBot="1">
      <c r="A17" s="15"/>
      <c r="B17" s="224">
        <v>750</v>
      </c>
      <c r="C17" s="121">
        <v>5421</v>
      </c>
      <c r="D17" s="121">
        <v>6138</v>
      </c>
      <c r="E17" s="121">
        <v>6855</v>
      </c>
      <c r="F17" s="121">
        <v>7572</v>
      </c>
      <c r="G17" s="121">
        <v>8289</v>
      </c>
      <c r="H17" s="123">
        <v>9006</v>
      </c>
      <c r="I17" s="123">
        <v>9723</v>
      </c>
      <c r="J17" s="123">
        <v>10440</v>
      </c>
      <c r="K17" s="123">
        <v>11157</v>
      </c>
      <c r="L17" s="123">
        <v>11874</v>
      </c>
      <c r="M17" s="123">
        <v>12592</v>
      </c>
      <c r="N17" s="123">
        <v>13309</v>
      </c>
      <c r="O17" s="125">
        <v>15467</v>
      </c>
      <c r="P17" s="125">
        <v>16260</v>
      </c>
    </row>
    <row r="18" spans="1:16" ht="14.1" customHeight="1" thickBot="1">
      <c r="A18" s="15"/>
      <c r="B18" s="224">
        <v>800</v>
      </c>
      <c r="C18" s="123">
        <v>5623</v>
      </c>
      <c r="D18" s="123">
        <v>6369</v>
      </c>
      <c r="E18" s="123">
        <v>7116</v>
      </c>
      <c r="F18" s="123">
        <v>7862</v>
      </c>
      <c r="G18" s="123">
        <v>8608</v>
      </c>
      <c r="H18" s="125">
        <v>10260</v>
      </c>
      <c r="I18" s="125">
        <v>11083</v>
      </c>
      <c r="J18" s="125">
        <v>11906</v>
      </c>
      <c r="K18" s="125">
        <v>12728</v>
      </c>
      <c r="L18" s="125">
        <v>13551</v>
      </c>
      <c r="M18" s="125">
        <v>14374</v>
      </c>
      <c r="N18" s="125">
        <v>15196</v>
      </c>
      <c r="O18" s="125">
        <v>16019</v>
      </c>
      <c r="P18" s="125">
        <v>16842</v>
      </c>
    </row>
    <row r="19" spans="1:16" ht="14.1" customHeight="1">
      <c r="A19" s="15"/>
      <c r="B19" s="224">
        <v>850</v>
      </c>
      <c r="C19" s="125">
        <v>6349</v>
      </c>
      <c r="D19" s="125">
        <v>7201</v>
      </c>
      <c r="E19" s="125">
        <v>8052</v>
      </c>
      <c r="F19" s="125">
        <v>8904</v>
      </c>
      <c r="G19" s="125">
        <v>9756</v>
      </c>
      <c r="H19" s="127">
        <v>10608</v>
      </c>
      <c r="I19" s="127">
        <v>11460</v>
      </c>
      <c r="J19" s="127">
        <v>12312</v>
      </c>
      <c r="K19" s="127">
        <v>13164</v>
      </c>
      <c r="L19" s="127">
        <v>14016</v>
      </c>
      <c r="M19" s="127">
        <v>14868</v>
      </c>
      <c r="N19" s="127">
        <v>15720</v>
      </c>
      <c r="O19" s="127">
        <v>16572</v>
      </c>
      <c r="P19" s="125" t="s">
        <v>45</v>
      </c>
    </row>
    <row r="20" spans="1:16" ht="14.1" customHeight="1">
      <c r="A20" s="15"/>
      <c r="B20" s="224">
        <v>900</v>
      </c>
      <c r="C20" s="127">
        <v>6551</v>
      </c>
      <c r="D20" s="127">
        <v>7432</v>
      </c>
      <c r="E20" s="127">
        <v>8313</v>
      </c>
      <c r="F20" s="127">
        <v>9194</v>
      </c>
      <c r="G20" s="127">
        <v>10075</v>
      </c>
      <c r="H20" s="127">
        <v>10956</v>
      </c>
      <c r="I20" s="127">
        <v>11837</v>
      </c>
      <c r="J20" s="127">
        <v>12719</v>
      </c>
      <c r="K20" s="127">
        <v>13600</v>
      </c>
      <c r="L20" s="127">
        <v>14481</v>
      </c>
      <c r="M20" s="127">
        <v>15362</v>
      </c>
      <c r="N20" s="127">
        <v>16243</v>
      </c>
      <c r="O20" s="127" t="s">
        <v>45</v>
      </c>
      <c r="P20" s="125" t="s">
        <v>45</v>
      </c>
    </row>
    <row r="21" spans="1:16" ht="14.1" customHeight="1">
      <c r="A21" s="15"/>
      <c r="B21" s="224">
        <v>950</v>
      </c>
      <c r="C21" s="127">
        <v>6753</v>
      </c>
      <c r="D21" s="127">
        <v>7663</v>
      </c>
      <c r="E21" s="127">
        <v>8574</v>
      </c>
      <c r="F21" s="127">
        <v>9484</v>
      </c>
      <c r="G21" s="127">
        <v>10394</v>
      </c>
      <c r="H21" s="127">
        <v>11304</v>
      </c>
      <c r="I21" s="127">
        <v>12215</v>
      </c>
      <c r="J21" s="127">
        <v>13125</v>
      </c>
      <c r="K21" s="127">
        <v>14035</v>
      </c>
      <c r="L21" s="127">
        <v>14946</v>
      </c>
      <c r="M21" s="127">
        <v>15856</v>
      </c>
      <c r="N21" s="127" t="s">
        <v>45</v>
      </c>
      <c r="O21" s="127" t="s">
        <v>45</v>
      </c>
      <c r="P21" s="125" t="s">
        <v>45</v>
      </c>
    </row>
    <row r="22" spans="1:16" ht="14.1" customHeight="1">
      <c r="A22" s="15"/>
      <c r="B22" s="224">
        <v>1000</v>
      </c>
      <c r="C22" s="127">
        <v>6955</v>
      </c>
      <c r="D22" s="127">
        <v>7895</v>
      </c>
      <c r="E22" s="127">
        <v>8834</v>
      </c>
      <c r="F22" s="127">
        <v>9774</v>
      </c>
      <c r="G22" s="127">
        <v>10713</v>
      </c>
      <c r="H22" s="127">
        <v>11653</v>
      </c>
      <c r="I22" s="127">
        <v>12592</v>
      </c>
      <c r="J22" s="127">
        <v>13531</v>
      </c>
      <c r="K22" s="127">
        <v>14471</v>
      </c>
      <c r="L22" s="127">
        <v>15410</v>
      </c>
      <c r="M22" s="127" t="s">
        <v>45</v>
      </c>
      <c r="N22" s="127" t="s">
        <v>45</v>
      </c>
      <c r="O22" s="127" t="s">
        <v>45</v>
      </c>
      <c r="P22" s="125" t="s">
        <v>45</v>
      </c>
    </row>
    <row r="23" spans="1:16" ht="14.1" customHeight="1">
      <c r="A23" s="15"/>
      <c r="B23" s="224">
        <v>1050</v>
      </c>
      <c r="C23" s="127">
        <v>7157</v>
      </c>
      <c r="D23" s="127">
        <v>8126</v>
      </c>
      <c r="E23" s="127">
        <v>9095</v>
      </c>
      <c r="F23" s="127">
        <v>10063</v>
      </c>
      <c r="G23" s="127">
        <v>11032</v>
      </c>
      <c r="H23" s="127">
        <v>12001</v>
      </c>
      <c r="I23" s="127">
        <v>12969</v>
      </c>
      <c r="J23" s="127">
        <v>13938</v>
      </c>
      <c r="K23" s="127">
        <v>14097</v>
      </c>
      <c r="L23" s="127" t="s">
        <v>45</v>
      </c>
      <c r="M23" s="127" t="s">
        <v>45</v>
      </c>
      <c r="N23" s="127" t="s">
        <v>45</v>
      </c>
      <c r="O23" s="127" t="s">
        <v>45</v>
      </c>
      <c r="P23" s="125" t="s">
        <v>45</v>
      </c>
    </row>
    <row r="24" spans="1:16" ht="14.1" customHeight="1">
      <c r="A24" s="15"/>
      <c r="B24" s="224">
        <v>1100</v>
      </c>
      <c r="C24" s="127">
        <v>7360</v>
      </c>
      <c r="D24" s="127">
        <v>8357</v>
      </c>
      <c r="E24" s="127">
        <v>9355</v>
      </c>
      <c r="F24" s="127">
        <v>10353</v>
      </c>
      <c r="G24" s="127">
        <v>11351</v>
      </c>
      <c r="H24" s="127">
        <v>12349</v>
      </c>
      <c r="I24" s="127">
        <v>13347</v>
      </c>
      <c r="J24" s="127">
        <v>14344</v>
      </c>
      <c r="K24" s="127" t="s">
        <v>45</v>
      </c>
      <c r="L24" s="127" t="s">
        <v>45</v>
      </c>
      <c r="M24" s="127" t="s">
        <v>45</v>
      </c>
      <c r="N24" s="127" t="s">
        <v>45</v>
      </c>
      <c r="O24" s="127" t="s">
        <v>45</v>
      </c>
      <c r="P24" s="125" t="s">
        <v>45</v>
      </c>
    </row>
    <row r="25" spans="1:16" ht="14.1" customHeight="1">
      <c r="N25" s="221"/>
    </row>
    <row r="26" spans="1:16" ht="14.1" customHeight="1">
      <c r="B26" s="14" t="s">
        <v>8</v>
      </c>
      <c r="C26" s="23"/>
      <c r="D26" s="23"/>
      <c r="E26" s="13"/>
      <c r="F26" s="13"/>
      <c r="G26" s="13"/>
      <c r="H26" s="13"/>
      <c r="I26" s="24"/>
      <c r="J26" s="14" t="s">
        <v>9</v>
      </c>
      <c r="K26" s="13"/>
      <c r="M26" s="13"/>
      <c r="N26" s="13"/>
      <c r="O26" s="13"/>
    </row>
    <row r="27" spans="1:16" ht="14.1" customHeight="1">
      <c r="B27" s="14" t="s">
        <v>10</v>
      </c>
      <c r="C27" s="13"/>
      <c r="D27" s="13"/>
      <c r="E27" s="13"/>
      <c r="F27" s="13"/>
      <c r="G27" s="13"/>
      <c r="H27" s="13"/>
      <c r="I27" s="24"/>
      <c r="J27" s="14" t="s">
        <v>11</v>
      </c>
      <c r="K27" s="13"/>
      <c r="M27" s="13"/>
      <c r="N27" s="13"/>
      <c r="O27" s="13"/>
    </row>
    <row r="28" spans="1:16" ht="14.1" customHeight="1">
      <c r="B28" s="14" t="s">
        <v>12</v>
      </c>
      <c r="C28" s="26"/>
      <c r="D28" s="26"/>
      <c r="E28" s="13"/>
      <c r="F28" s="13"/>
      <c r="G28" s="13"/>
      <c r="H28" s="13"/>
      <c r="I28" s="24"/>
      <c r="J28" s="14" t="s">
        <v>13</v>
      </c>
      <c r="K28" s="13"/>
      <c r="M28" s="13"/>
      <c r="N28" s="13"/>
      <c r="O28" s="13"/>
    </row>
    <row r="29" spans="1:16" ht="14.1" customHeight="1">
      <c r="B29" s="14" t="s">
        <v>14</v>
      </c>
      <c r="C29" s="13"/>
      <c r="D29" s="26"/>
      <c r="E29" s="13"/>
      <c r="F29" s="13"/>
      <c r="G29" s="13"/>
      <c r="H29" s="13"/>
      <c r="I29" s="24"/>
      <c r="J29" s="14" t="s">
        <v>15</v>
      </c>
      <c r="K29" s="13"/>
      <c r="M29" s="13"/>
      <c r="N29" s="13"/>
      <c r="O29" s="13"/>
    </row>
    <row r="30" spans="1:16" ht="14.1" customHeight="1">
      <c r="B30" s="14" t="s">
        <v>16</v>
      </c>
      <c r="C30" s="13"/>
      <c r="D30" s="26"/>
      <c r="E30" s="13"/>
      <c r="F30" s="13"/>
      <c r="G30" s="13"/>
      <c r="H30" s="13"/>
      <c r="I30" s="24"/>
      <c r="J30" s="14" t="s">
        <v>17</v>
      </c>
      <c r="K30" s="13"/>
      <c r="M30" s="13"/>
      <c r="N30" s="13"/>
      <c r="O30" s="13"/>
    </row>
    <row r="31" spans="1:16" ht="14.1" customHeight="1">
      <c r="B31" s="14" t="s">
        <v>18</v>
      </c>
      <c r="C31" s="13"/>
      <c r="D31" s="13"/>
      <c r="E31" s="13"/>
      <c r="F31" s="13"/>
      <c r="G31" s="13"/>
      <c r="H31" s="13"/>
      <c r="I31" s="24"/>
      <c r="J31" s="31" t="s">
        <v>19</v>
      </c>
      <c r="K31" s="13"/>
      <c r="M31" s="13"/>
      <c r="N31" s="13"/>
      <c r="O31" s="13"/>
    </row>
    <row r="32" spans="1:16" ht="14.1" customHeight="1">
      <c r="B32" s="14" t="s">
        <v>20</v>
      </c>
      <c r="C32" s="13"/>
      <c r="D32" s="13"/>
      <c r="E32" s="13"/>
      <c r="F32" s="13"/>
      <c r="G32" s="13"/>
      <c r="H32" s="13"/>
      <c r="I32" s="24"/>
      <c r="J32" s="13" t="s">
        <v>21</v>
      </c>
      <c r="K32" s="13"/>
      <c r="M32" s="13"/>
      <c r="N32" s="13"/>
      <c r="O32" s="13"/>
    </row>
    <row r="33" spans="1:16" ht="14.1" customHeight="1">
      <c r="B33" s="14" t="s">
        <v>22</v>
      </c>
      <c r="C33" s="13"/>
      <c r="D33" s="13"/>
      <c r="E33" s="13"/>
      <c r="F33" s="13"/>
      <c r="G33" s="13"/>
      <c r="H33" s="13"/>
      <c r="I33" s="24"/>
      <c r="J33" s="13"/>
      <c r="L33" s="13"/>
      <c r="M33" s="13"/>
      <c r="N33" s="25"/>
      <c r="O33" s="13"/>
    </row>
    <row r="34" spans="1:16" ht="14.1" customHeight="1">
      <c r="B34" s="14" t="s">
        <v>23</v>
      </c>
      <c r="C34" s="13"/>
      <c r="D34" s="13"/>
      <c r="E34" s="13"/>
      <c r="F34" s="13"/>
      <c r="G34" s="13"/>
      <c r="H34" s="13"/>
      <c r="I34" s="24"/>
      <c r="J34" s="13"/>
      <c r="K34" s="13"/>
      <c r="M34" s="13"/>
      <c r="N34" s="13"/>
      <c r="O34" s="25"/>
      <c r="P34" s="13"/>
    </row>
    <row r="35" spans="1:16" ht="14.1" customHeight="1">
      <c r="B35" s="14" t="s">
        <v>24</v>
      </c>
      <c r="C35" s="13"/>
      <c r="D35" s="13"/>
      <c r="E35" s="13"/>
      <c r="F35" s="13"/>
      <c r="G35" s="13"/>
      <c r="H35" s="13"/>
      <c r="I35" s="24"/>
      <c r="J35" s="13"/>
      <c r="K35" s="13"/>
      <c r="M35" s="13"/>
      <c r="N35" s="13"/>
      <c r="O35" s="25"/>
      <c r="P35" s="13"/>
    </row>
    <row r="36" spans="1:16" ht="14.1" customHeight="1">
      <c r="B36" s="14" t="s">
        <v>25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25"/>
      <c r="P36" s="13"/>
    </row>
    <row r="37" spans="1:16" ht="9.9499999999999993" customHeight="1">
      <c r="B37" s="14" t="s">
        <v>26</v>
      </c>
      <c r="N37" s="221"/>
    </row>
    <row r="38" spans="1:16" ht="9.9499999999999993" customHeight="1" thickBot="1">
      <c r="B38" s="20"/>
      <c r="C38" s="20"/>
      <c r="D38" s="20"/>
      <c r="E38" s="20"/>
      <c r="F38" s="20"/>
      <c r="G38" s="20"/>
      <c r="H38" s="20"/>
      <c r="I38" s="20"/>
      <c r="N38" s="221"/>
    </row>
    <row r="39" spans="1:16" ht="9.9499999999999993" customHeight="1">
      <c r="N39" s="221"/>
    </row>
    <row r="40" spans="1:16" ht="9.9499999999999993" customHeight="1" thickBo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22"/>
      <c r="O40" s="20"/>
      <c r="P40" s="20"/>
    </row>
    <row r="41" spans="1:16" ht="13.5" customHeight="1">
      <c r="A41" s="28"/>
      <c r="B41" s="258" t="s">
        <v>33</v>
      </c>
      <c r="C41" s="258"/>
      <c r="D41" s="258"/>
      <c r="E41" s="30"/>
      <c r="F41" s="257" t="s">
        <v>28</v>
      </c>
      <c r="G41" s="257"/>
      <c r="H41" s="257"/>
      <c r="I41" s="29"/>
      <c r="J41" s="256" t="s">
        <v>29</v>
      </c>
      <c r="K41" s="256"/>
      <c r="L41" s="256"/>
      <c r="M41" s="29"/>
      <c r="N41" s="256" t="s">
        <v>30</v>
      </c>
      <c r="O41" s="256"/>
      <c r="P41" s="256"/>
    </row>
    <row r="42" spans="1:16" ht="13.5" customHeight="1">
      <c r="A42" s="32"/>
      <c r="B42" s="246"/>
      <c r="C42" s="246"/>
      <c r="D42" s="246"/>
      <c r="E42" s="33"/>
      <c r="F42" s="247"/>
      <c r="G42" s="247"/>
      <c r="H42" s="247"/>
      <c r="I42" s="31"/>
      <c r="J42" s="248"/>
      <c r="K42" s="248"/>
      <c r="L42" s="248"/>
      <c r="M42" s="31"/>
      <c r="N42" s="248"/>
      <c r="O42" s="248"/>
      <c r="P42" s="248"/>
    </row>
    <row r="43" spans="1:16" ht="13.5" customHeight="1">
      <c r="A43" s="32"/>
      <c r="B43" s="246"/>
      <c r="C43" s="246"/>
      <c r="D43" s="246"/>
      <c r="E43" s="33"/>
      <c r="F43" s="247"/>
      <c r="G43" s="247"/>
      <c r="H43" s="247"/>
      <c r="I43" s="31"/>
      <c r="J43" s="248"/>
      <c r="K43" s="248"/>
      <c r="L43" s="248"/>
      <c r="M43" s="31"/>
      <c r="N43" s="248"/>
      <c r="O43" s="248"/>
      <c r="P43" s="248"/>
    </row>
    <row r="44" spans="1:16" ht="13.5" customHeight="1">
      <c r="A44" s="32"/>
      <c r="B44" s="246"/>
      <c r="C44" s="246"/>
      <c r="D44" s="246"/>
      <c r="E44" s="33"/>
      <c r="F44" s="247"/>
      <c r="G44" s="247"/>
      <c r="H44" s="247"/>
      <c r="I44" s="31"/>
      <c r="J44" s="248"/>
      <c r="K44" s="248"/>
      <c r="L44" s="248"/>
      <c r="M44" s="31"/>
      <c r="N44" s="248"/>
      <c r="O44" s="248"/>
      <c r="P44" s="248"/>
    </row>
  </sheetData>
  <mergeCells count="10">
    <mergeCell ref="B41:D44"/>
    <mergeCell ref="F41:H44"/>
    <mergeCell ref="J41:L44"/>
    <mergeCell ref="N41:P44"/>
    <mergeCell ref="B1:D4"/>
    <mergeCell ref="F1:L4"/>
    <mergeCell ref="B5:P5"/>
    <mergeCell ref="B6:B7"/>
    <mergeCell ref="C6:P6"/>
    <mergeCell ref="O4:P4"/>
  </mergeCells>
  <pageMargins left="0.19685039370078741" right="0.19685039370078741" top="0.19685039370078741" bottom="0.19685039370078741" header="0.19685039370078741" footer="0.19685039370078741"/>
  <pageSetup paperSize="9"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Kullanıcısı</dc:creator>
  <cp:keywords/>
  <dc:description/>
  <cp:lastModifiedBy/>
  <cp:revision/>
  <dcterms:created xsi:type="dcterms:W3CDTF">2017-04-12T10:52:14Z</dcterms:created>
  <dcterms:modified xsi:type="dcterms:W3CDTF">2024-08-13T13:35:18Z</dcterms:modified>
  <cp:category/>
  <cp:contentStatus/>
</cp:coreProperties>
</file>