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un Matlani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10" i="1" s="1"/>
  <c r="F8" i="1"/>
  <c r="F4" i="1"/>
  <c r="F17" i="1"/>
  <c r="H44" i="1"/>
  <c r="F44" i="1"/>
  <c r="F43" i="1"/>
  <c r="F42" i="1"/>
  <c r="F41" i="1"/>
  <c r="F6" i="1"/>
  <c r="F5" i="1"/>
  <c r="F82" i="1" l="1"/>
  <c r="F69" i="1"/>
  <c r="F90" i="1" s="1"/>
  <c r="F60" i="1"/>
  <c r="F52" i="1"/>
  <c r="F27" i="1"/>
  <c r="F21" i="1"/>
  <c r="F16" i="1"/>
  <c r="F81" i="1" l="1"/>
  <c r="F35" i="1"/>
  <c r="F73" i="1" s="1"/>
  <c r="F74" i="1" s="1"/>
  <c r="F76" i="1" l="1"/>
  <c r="F89" i="1"/>
  <c r="H89" i="1"/>
  <c r="G89" i="1"/>
  <c r="F92" i="1"/>
  <c r="F94" i="1" s="1"/>
  <c r="F77" i="1" l="1"/>
</calcChain>
</file>

<file path=xl/sharedStrings.xml><?xml version="1.0" encoding="utf-8"?>
<sst xmlns="http://schemas.openxmlformats.org/spreadsheetml/2006/main" count="64" uniqueCount="60">
  <si>
    <t>FIXED COSTS</t>
  </si>
  <si>
    <t>EMPLOYEMENT</t>
  </si>
  <si>
    <t>Marketing</t>
  </si>
  <si>
    <t>Customer Support</t>
  </si>
  <si>
    <t>Ground Staff</t>
  </si>
  <si>
    <t>CEO</t>
  </si>
  <si>
    <t>OFFICE &amp; SPACES</t>
  </si>
  <si>
    <t>Factory &amp; Production</t>
  </si>
  <si>
    <t>Corporate Office</t>
  </si>
  <si>
    <t>Monthly Total</t>
  </si>
  <si>
    <t>Yearly Total</t>
  </si>
  <si>
    <t>MARKETING</t>
  </si>
  <si>
    <t>10 Month Total</t>
  </si>
  <si>
    <t>OUTSOURCING</t>
  </si>
  <si>
    <t>Help Staff</t>
  </si>
  <si>
    <t xml:space="preserve">TOTAL </t>
  </si>
  <si>
    <t>LIABILITY INSURANCE</t>
  </si>
  <si>
    <t>MISC. EXPENSES</t>
  </si>
  <si>
    <t>Legal Fees</t>
  </si>
  <si>
    <t>GRAND TOTAL</t>
  </si>
  <si>
    <t>VARIABLE COST</t>
  </si>
  <si>
    <t>UTILITIES</t>
  </si>
  <si>
    <t>ACTUAL COST @ ONE BOX</t>
  </si>
  <si>
    <t>STARTUP COSTS</t>
  </si>
  <si>
    <t>Vehicles</t>
  </si>
  <si>
    <t>Computers</t>
  </si>
  <si>
    <t>SALES</t>
  </si>
  <si>
    <t>MALLS * CITIES * SENSORS PER MALL</t>
  </si>
  <si>
    <t>CITIES</t>
  </si>
  <si>
    <t>COST TO SALES</t>
  </si>
  <si>
    <t>VC+FC</t>
  </si>
  <si>
    <t>ADDITIONAL COST TO SALES</t>
  </si>
  <si>
    <t>COST TO SALES 2</t>
  </si>
  <si>
    <t>COST OF PRODUCT</t>
  </si>
  <si>
    <t>MAINTAINANCE REVENUE</t>
  </si>
  <si>
    <t>SUBSCRIPTION TO MAINTAINANCE</t>
  </si>
  <si>
    <t>CTC</t>
  </si>
  <si>
    <t>WORKERS SALARY * WORKERS * CITIES</t>
  </si>
  <si>
    <t>PROFIT ON 1 CLIENT</t>
  </si>
  <si>
    <t>TOTAL PROFIT</t>
  </si>
  <si>
    <t>CORE PROFIT</t>
  </si>
  <si>
    <t xml:space="preserve">MARGIN </t>
  </si>
  <si>
    <t>SP</t>
  </si>
  <si>
    <t>PROFIT</t>
  </si>
  <si>
    <t>GRAND PROFIT</t>
  </si>
  <si>
    <t>ROI</t>
  </si>
  <si>
    <t>Tech Development</t>
  </si>
  <si>
    <t>Printing</t>
  </si>
  <si>
    <t>PRINTS</t>
  </si>
  <si>
    <t>STICKING</t>
  </si>
  <si>
    <t>PAYMENT TO AUTO ADS</t>
  </si>
  <si>
    <t>Monthly</t>
  </si>
  <si>
    <t>AUTO/CAB BACK ADS</t>
  </si>
  <si>
    <t>NEWSPAPER LEAFLETS</t>
  </si>
  <si>
    <t>1 DAY</t>
  </si>
  <si>
    <t>DISTRIBUTION</t>
  </si>
  <si>
    <t>(Break Up: Printing Cost + Distributor Cost)</t>
  </si>
  <si>
    <t>ADS</t>
  </si>
  <si>
    <t xml:space="preserve">SEGMENTS </t>
  </si>
  <si>
    <t>Yearly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</si>
</sst>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94"/>
  <sheetViews>
    <sheetView tabSelected="1" topLeftCell="A62" workbookViewId="0">
      <selection activeCell="E62" sqref="E62:H62"/>
    </sheetView>
  </sheetViews>
  <sheetFormatPr defaultRowHeight="15" x14ac:dyDescent="0.25"/>
  <cols>
    <col min="5" max="5" width="23.85546875" customWidth="1"/>
    <col min="6" max="6" width="18.140625" customWidth="1"/>
  </cols>
  <sheetData>
    <row r="2" spans="5:10" x14ac:dyDescent="0.25">
      <c r="E2" s="6" t="s">
        <v>0</v>
      </c>
      <c r="F2" s="6"/>
      <c r="G2" s="6"/>
      <c r="H2" s="6"/>
      <c r="I2" s="6"/>
      <c r="J2" s="6"/>
    </row>
    <row r="3" spans="5:10" x14ac:dyDescent="0.25">
      <c r="E3" s="1" t="s">
        <v>1</v>
      </c>
      <c r="F3" s="1"/>
      <c r="G3" s="6"/>
      <c r="H3" s="6"/>
      <c r="I3" s="6"/>
      <c r="J3" s="6"/>
    </row>
    <row r="4" spans="5:10" x14ac:dyDescent="0.25">
      <c r="E4" t="s">
        <v>46</v>
      </c>
      <c r="F4">
        <f>1*10000*12</f>
        <v>120000</v>
      </c>
    </row>
    <row r="5" spans="5:10" x14ac:dyDescent="0.25">
      <c r="E5" t="s">
        <v>2</v>
      </c>
      <c r="F5">
        <f>0*10000*12</f>
        <v>0</v>
      </c>
    </row>
    <row r="6" spans="5:10" x14ac:dyDescent="0.25">
      <c r="E6" t="s">
        <v>3</v>
      </c>
      <c r="F6">
        <f>5*8000*12</f>
        <v>480000</v>
      </c>
    </row>
    <row r="7" spans="5:10" x14ac:dyDescent="0.25">
      <c r="E7" t="s">
        <v>4</v>
      </c>
      <c r="F7">
        <f>5*1000*12</f>
        <v>60000</v>
      </c>
    </row>
    <row r="8" spans="5:10" x14ac:dyDescent="0.25">
      <c r="E8" t="s">
        <v>5</v>
      </c>
      <c r="F8">
        <f>12*15000</f>
        <v>180000</v>
      </c>
    </row>
    <row r="10" spans="5:10" x14ac:dyDescent="0.25">
      <c r="E10" s="2" t="s">
        <v>59</v>
      </c>
      <c r="F10" s="2">
        <f>F4+F5+F6+F7+F8</f>
        <v>840000</v>
      </c>
    </row>
    <row r="11" spans="5:10" x14ac:dyDescent="0.25">
      <c r="E11" s="3"/>
      <c r="F11" s="3"/>
    </row>
    <row r="12" spans="5:10" x14ac:dyDescent="0.25">
      <c r="E12" s="4" t="s">
        <v>6</v>
      </c>
    </row>
    <row r="13" spans="5:10" x14ac:dyDescent="0.25">
      <c r="E13" s="3" t="s">
        <v>7</v>
      </c>
      <c r="F13">
        <v>0</v>
      </c>
    </row>
    <row r="14" spans="5:10" x14ac:dyDescent="0.25">
      <c r="E14" s="3" t="s">
        <v>8</v>
      </c>
      <c r="F14">
        <v>20000</v>
      </c>
    </row>
    <row r="16" spans="5:10" x14ac:dyDescent="0.25">
      <c r="E16" s="2" t="s">
        <v>9</v>
      </c>
      <c r="F16" s="2">
        <f>F13+F14</f>
        <v>20000</v>
      </c>
    </row>
    <row r="17" spans="5:6" x14ac:dyDescent="0.25">
      <c r="E17" s="2" t="s">
        <v>10</v>
      </c>
      <c r="F17" s="2">
        <f>F16*12</f>
        <v>240000</v>
      </c>
    </row>
    <row r="19" spans="5:6" x14ac:dyDescent="0.25">
      <c r="E19" s="4" t="s">
        <v>11</v>
      </c>
      <c r="F19">
        <v>100000</v>
      </c>
    </row>
    <row r="21" spans="5:6" x14ac:dyDescent="0.25">
      <c r="E21" t="s">
        <v>12</v>
      </c>
      <c r="F21">
        <f>F19*10</f>
        <v>1000000</v>
      </c>
    </row>
    <row r="23" spans="5:6" x14ac:dyDescent="0.25">
      <c r="E23" s="4" t="s">
        <v>13</v>
      </c>
    </row>
    <row r="24" spans="5:6" x14ac:dyDescent="0.25">
      <c r="E24" t="s">
        <v>47</v>
      </c>
      <c r="F24">
        <v>50000</v>
      </c>
    </row>
    <row r="25" spans="5:6" x14ac:dyDescent="0.25">
      <c r="E25" t="s">
        <v>14</v>
      </c>
      <c r="F25">
        <v>15000</v>
      </c>
    </row>
    <row r="27" spans="5:6" x14ac:dyDescent="0.25">
      <c r="E27" t="s">
        <v>15</v>
      </c>
      <c r="F27">
        <f>F24+F25</f>
        <v>65000</v>
      </c>
    </row>
    <row r="29" spans="5:6" x14ac:dyDescent="0.25">
      <c r="E29" s="4" t="s">
        <v>16</v>
      </c>
      <c r="F29">
        <v>25000</v>
      </c>
    </row>
    <row r="31" spans="5:6" x14ac:dyDescent="0.25">
      <c r="E31" s="4" t="s">
        <v>17</v>
      </c>
      <c r="F31">
        <v>50000</v>
      </c>
    </row>
    <row r="33" spans="5:9" x14ac:dyDescent="0.25">
      <c r="E33" s="4" t="s">
        <v>18</v>
      </c>
      <c r="F33">
        <v>5000</v>
      </c>
    </row>
    <row r="35" spans="5:9" x14ac:dyDescent="0.25">
      <c r="E35" s="9" t="s">
        <v>19</v>
      </c>
      <c r="F35" s="9">
        <f>F33+F31+F29+F27+F21+F17+F10</f>
        <v>2225000</v>
      </c>
    </row>
    <row r="36" spans="5:9" x14ac:dyDescent="0.25">
      <c r="E36" s="9"/>
      <c r="F36" s="9"/>
    </row>
    <row r="38" spans="5:9" x14ac:dyDescent="0.25">
      <c r="E38" s="7" t="s">
        <v>20</v>
      </c>
      <c r="F38" s="7"/>
      <c r="G38" s="7"/>
      <c r="H38" s="7"/>
      <c r="I38" s="7"/>
    </row>
    <row r="40" spans="5:9" x14ac:dyDescent="0.25">
      <c r="E40" s="4" t="s">
        <v>52</v>
      </c>
    </row>
    <row r="41" spans="5:9" x14ac:dyDescent="0.25">
      <c r="E41" s="5" t="s">
        <v>48</v>
      </c>
      <c r="F41" s="5">
        <f>400*50</f>
        <v>20000</v>
      </c>
    </row>
    <row r="42" spans="5:9" x14ac:dyDescent="0.25">
      <c r="E42" s="5" t="s">
        <v>49</v>
      </c>
      <c r="F42" s="5">
        <f>50*50</f>
        <v>2500</v>
      </c>
    </row>
    <row r="43" spans="5:9" x14ac:dyDescent="0.25">
      <c r="E43" s="5" t="s">
        <v>50</v>
      </c>
      <c r="F43" s="5">
        <f>1000*50</f>
        <v>50000</v>
      </c>
    </row>
    <row r="44" spans="5:9" x14ac:dyDescent="0.25">
      <c r="E44" s="5" t="s">
        <v>15</v>
      </c>
      <c r="F44" s="5">
        <f>F41+F42+F43</f>
        <v>72500</v>
      </c>
      <c r="G44" t="s">
        <v>51</v>
      </c>
      <c r="H44">
        <f>72500/12</f>
        <v>6041.666666666667</v>
      </c>
    </row>
    <row r="46" spans="5:9" x14ac:dyDescent="0.25">
      <c r="E46" s="4" t="s">
        <v>53</v>
      </c>
      <c r="F46">
        <v>300</v>
      </c>
      <c r="G46" t="s">
        <v>54</v>
      </c>
      <c r="I46" t="s">
        <v>56</v>
      </c>
    </row>
    <row r="48" spans="5:9" x14ac:dyDescent="0.25">
      <c r="E48" s="4" t="s">
        <v>55</v>
      </c>
      <c r="F48">
        <v>400</v>
      </c>
      <c r="G48" t="s">
        <v>54</v>
      </c>
    </row>
    <row r="50" spans="5:8" x14ac:dyDescent="0.25">
      <c r="E50" s="4" t="s">
        <v>21</v>
      </c>
      <c r="F50">
        <v>20000</v>
      </c>
    </row>
    <row r="52" spans="5:8" x14ac:dyDescent="0.25">
      <c r="E52" t="s">
        <v>22</v>
      </c>
      <c r="F52">
        <f>F41+F46+F48</f>
        <v>20700</v>
      </c>
    </row>
    <row r="55" spans="5:8" x14ac:dyDescent="0.25">
      <c r="E55" s="7" t="s">
        <v>23</v>
      </c>
      <c r="F55" s="6"/>
      <c r="G55" s="6"/>
      <c r="H55" s="6"/>
    </row>
    <row r="57" spans="5:8" x14ac:dyDescent="0.25">
      <c r="E57" t="s">
        <v>24</v>
      </c>
      <c r="F57">
        <v>100000</v>
      </c>
    </row>
    <row r="58" spans="5:8" x14ac:dyDescent="0.25">
      <c r="E58" t="s">
        <v>25</v>
      </c>
      <c r="F58">
        <v>200000</v>
      </c>
    </row>
    <row r="60" spans="5:8" x14ac:dyDescent="0.25">
      <c r="E60" t="s">
        <v>15</v>
      </c>
      <c r="F60">
        <f>F57+F58</f>
        <v>300000</v>
      </c>
    </row>
    <row r="62" spans="5:8" x14ac:dyDescent="0.25">
      <c r="E62" s="6" t="s">
        <v>26</v>
      </c>
      <c r="F62" s="6"/>
      <c r="G62" s="6"/>
      <c r="H62" s="6"/>
    </row>
    <row r="63" spans="5:8" x14ac:dyDescent="0.25">
      <c r="E63" s="8" t="s">
        <v>27</v>
      </c>
      <c r="F63" s="6"/>
      <c r="G63" s="6"/>
      <c r="H63" s="6"/>
    </row>
    <row r="65" spans="5:6" x14ac:dyDescent="0.25">
      <c r="E65" t="s">
        <v>57</v>
      </c>
      <c r="F65">
        <v>50</v>
      </c>
    </row>
    <row r="66" spans="5:6" x14ac:dyDescent="0.25">
      <c r="E66" t="s">
        <v>28</v>
      </c>
      <c r="F66">
        <v>10</v>
      </c>
    </row>
    <row r="67" spans="5:6" x14ac:dyDescent="0.25">
      <c r="E67" t="s">
        <v>58</v>
      </c>
      <c r="F67">
        <v>3</v>
      </c>
    </row>
    <row r="69" spans="5:6" x14ac:dyDescent="0.25">
      <c r="E69" t="s">
        <v>15</v>
      </c>
      <c r="F69">
        <f>F65*F66*F67</f>
        <v>1500</v>
      </c>
    </row>
    <row r="71" spans="5:6" x14ac:dyDescent="0.25">
      <c r="E71" t="s">
        <v>29</v>
      </c>
      <c r="F71">
        <v>0</v>
      </c>
    </row>
    <row r="73" spans="5:6" x14ac:dyDescent="0.25">
      <c r="E73" t="s">
        <v>30</v>
      </c>
      <c r="F73">
        <f>F60+F50+F35</f>
        <v>2545000</v>
      </c>
    </row>
    <row r="74" spans="5:6" x14ac:dyDescent="0.25">
      <c r="E74" t="s">
        <v>31</v>
      </c>
      <c r="F74">
        <f>F73/F69</f>
        <v>1696.6666666666667</v>
      </c>
    </row>
    <row r="76" spans="5:6" x14ac:dyDescent="0.25">
      <c r="E76" t="s">
        <v>33</v>
      </c>
      <c r="F76">
        <f>F52+F74</f>
        <v>22396.666666666668</v>
      </c>
    </row>
    <row r="77" spans="5:6" x14ac:dyDescent="0.25">
      <c r="E77" t="s">
        <v>32</v>
      </c>
      <c r="F77">
        <f>F76*F69</f>
        <v>33595000</v>
      </c>
    </row>
    <row r="79" spans="5:6" x14ac:dyDescent="0.25">
      <c r="E79" s="4" t="s">
        <v>34</v>
      </c>
    </row>
    <row r="81" spans="5:8" x14ac:dyDescent="0.25">
      <c r="E81" t="s">
        <v>35</v>
      </c>
      <c r="F81">
        <f>F69*50%</f>
        <v>750</v>
      </c>
    </row>
    <row r="82" spans="5:8" x14ac:dyDescent="0.25">
      <c r="E82" t="s">
        <v>36</v>
      </c>
      <c r="F82">
        <f>F66*500*2</f>
        <v>10000</v>
      </c>
      <c r="G82" t="s">
        <v>37</v>
      </c>
    </row>
    <row r="83" spans="5:8" x14ac:dyDescent="0.25">
      <c r="E83" t="s">
        <v>38</v>
      </c>
      <c r="F83">
        <v>100</v>
      </c>
    </row>
    <row r="85" spans="5:8" x14ac:dyDescent="0.25">
      <c r="E85" t="s">
        <v>39</v>
      </c>
      <c r="F85">
        <v>0</v>
      </c>
    </row>
    <row r="87" spans="5:8" x14ac:dyDescent="0.25">
      <c r="E87" s="4" t="s">
        <v>40</v>
      </c>
    </row>
    <row r="88" spans="5:8" x14ac:dyDescent="0.25">
      <c r="E88" t="s">
        <v>41</v>
      </c>
      <c r="F88">
        <v>200</v>
      </c>
    </row>
    <row r="89" spans="5:8" x14ac:dyDescent="0.25">
      <c r="E89" t="s">
        <v>42</v>
      </c>
      <c r="F89">
        <f>H44+F74+F88</f>
        <v>7938.3333333333339</v>
      </c>
      <c r="G89">
        <f>F46+F74+F88</f>
        <v>2196.666666666667</v>
      </c>
      <c r="H89">
        <f>F48+F88+F74</f>
        <v>2296.666666666667</v>
      </c>
    </row>
    <row r="90" spans="5:8" x14ac:dyDescent="0.25">
      <c r="E90" t="s">
        <v>43</v>
      </c>
      <c r="F90">
        <f>F88*F69</f>
        <v>300000</v>
      </c>
    </row>
    <row r="92" spans="5:8" x14ac:dyDescent="0.25">
      <c r="E92" t="s">
        <v>44</v>
      </c>
      <c r="F92">
        <f>F90+F85</f>
        <v>300000</v>
      </c>
    </row>
    <row r="94" spans="5:8" x14ac:dyDescent="0.25">
      <c r="E94" t="s">
        <v>45</v>
      </c>
      <c r="F94">
        <f>F92/F73*100</f>
        <v>11.787819253438114</v>
      </c>
    </row>
  </sheetData>
  <mergeCells count="8">
    <mergeCell ref="E55:H55"/>
    <mergeCell ref="E62:H62"/>
    <mergeCell ref="E63:H63"/>
    <mergeCell ref="E2:J2"/>
    <mergeCell ref="G3:J3"/>
    <mergeCell ref="E35:E36"/>
    <mergeCell ref="F35:F36"/>
    <mergeCell ref="E38:I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Varun Matlani</cp:lastModifiedBy>
  <dcterms:created xsi:type="dcterms:W3CDTF">2019-10-15T07:01:22Z</dcterms:created>
  <dcterms:modified xsi:type="dcterms:W3CDTF">2019-10-15T17:31:12Z</dcterms:modified>
</cp:coreProperties>
</file>