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n/IdeaProjects/MLofAndrew-Ng/其他文件/"/>
    </mc:Choice>
  </mc:AlternateContent>
  <xr:revisionPtr revIDLastSave="0" documentId="13_ncr:1_{6CDB426C-43F5-9D4D-A242-444D6BCCD538}" xr6:coauthVersionLast="45" xr6:coauthVersionMax="45" xr10:uidLastSave="{00000000-0000-0000-0000-000000000000}"/>
  <bookViews>
    <workbookView xWindow="2480" yWindow="1080" windowWidth="27180" windowHeight="26960" xr2:uid="{FE7D1014-6C58-B248-A122-9F4E11D0E10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4" i="3" l="1"/>
  <c r="B32" i="3"/>
  <c r="B31" i="3"/>
  <c r="B28" i="3"/>
  <c r="B29" i="3" s="1"/>
  <c r="L56" i="1"/>
  <c r="H56" i="1"/>
  <c r="L55" i="1"/>
  <c r="H55" i="1"/>
  <c r="L54" i="1"/>
  <c r="H54" i="1"/>
  <c r="L53" i="1"/>
  <c r="H53" i="1"/>
  <c r="L52" i="1"/>
  <c r="H52" i="1"/>
  <c r="L51" i="1"/>
  <c r="L50" i="1"/>
  <c r="L49" i="1"/>
  <c r="L48" i="1"/>
  <c r="L47" i="1"/>
  <c r="B33" i="3" l="1"/>
  <c r="C12" i="2" l="1"/>
  <c r="C11" i="2" s="1"/>
  <c r="C10" i="2" s="1"/>
  <c r="C9" i="2" s="1"/>
  <c r="C8" i="2" s="1"/>
  <c r="C7" i="2" s="1"/>
  <c r="C6" i="2" s="1"/>
  <c r="C5" i="2" s="1"/>
  <c r="C4" i="2" s="1"/>
  <c r="B12" i="2"/>
  <c r="B11" i="2" s="1"/>
  <c r="B10" i="2" s="1"/>
  <c r="B9" i="2" s="1"/>
  <c r="B8" i="2" s="1"/>
  <c r="B7" i="2" s="1"/>
  <c r="B6" i="2" s="1"/>
  <c r="B5" i="2" s="1"/>
  <c r="B4" i="2" s="1"/>
  <c r="C12" i="1" l="1"/>
  <c r="C11" i="1" s="1"/>
  <c r="C10" i="1" s="1"/>
  <c r="C9" i="1" s="1"/>
  <c r="C8" i="1" s="1"/>
  <c r="C7" i="1" s="1"/>
  <c r="C6" i="1" s="1"/>
  <c r="C5" i="1" s="1"/>
  <c r="C4" i="1" s="1"/>
  <c r="B12" i="1"/>
  <c r="B11" i="1" s="1"/>
  <c r="B10" i="1" s="1"/>
  <c r="B9" i="1" s="1"/>
  <c r="B8" i="1" s="1"/>
  <c r="B7" i="1" s="1"/>
  <c r="B6" i="1" s="1"/>
  <c r="B5" i="1" s="1"/>
  <c r="B4" i="1" s="1"/>
</calcChain>
</file>

<file path=xl/sharedStrings.xml><?xml version="1.0" encoding="utf-8"?>
<sst xmlns="http://schemas.openxmlformats.org/spreadsheetml/2006/main" count="66" uniqueCount="60">
  <si>
    <t>cost</t>
    <phoneticPr fontId="2" type="noConversion"/>
  </si>
  <si>
    <t>hourP</t>
    <phoneticPr fontId="2" type="noConversion"/>
  </si>
  <si>
    <t>storage</t>
    <phoneticPr fontId="2" type="noConversion"/>
  </si>
  <si>
    <t>factory</t>
    <phoneticPr fontId="2" type="noConversion"/>
  </si>
  <si>
    <t>get</t>
    <phoneticPr fontId="2" type="noConversion"/>
  </si>
  <si>
    <t>lev</t>
    <phoneticPr fontId="2" type="noConversion"/>
  </si>
  <si>
    <t>fac_rate</t>
    <phoneticPr fontId="2" type="noConversion"/>
  </si>
  <si>
    <t>fac_store</t>
    <phoneticPr fontId="2" type="noConversion"/>
  </si>
  <si>
    <t>talent_buy</t>
    <phoneticPr fontId="2" type="noConversion"/>
  </si>
  <si>
    <t>buy_rate</t>
    <phoneticPr fontId="2" type="noConversion"/>
  </si>
  <si>
    <t>buy_store</t>
    <phoneticPr fontId="2" type="noConversion"/>
  </si>
  <si>
    <t>datas</t>
    <phoneticPr fontId="2" type="noConversion"/>
  </si>
  <si>
    <t>index</t>
    <phoneticPr fontId="2" type="noConversion"/>
  </si>
  <si>
    <t>other</t>
    <phoneticPr fontId="2" type="noConversion"/>
  </si>
  <si>
    <t>专精提供的加工速度加成</t>
    <phoneticPr fontId="2" type="noConversion"/>
  </si>
  <si>
    <t>末日投资提供的工厂仓库量</t>
    <phoneticPr fontId="2" type="noConversion"/>
  </si>
  <si>
    <t>专精提供的工厂仓库量</t>
    <phoneticPr fontId="2" type="noConversion"/>
  </si>
  <si>
    <t>末日投资提供的加工速度加成，实际使用的是1.18*1.405，而非18%+50%</t>
    <phoneticPr fontId="2" type="noConversion"/>
  </si>
  <si>
    <t>ac1</t>
    <phoneticPr fontId="2" type="noConversion"/>
  </si>
  <si>
    <t>ac2</t>
    <phoneticPr fontId="2" type="noConversion"/>
  </si>
  <si>
    <t>ac3</t>
    <phoneticPr fontId="2" type="noConversion"/>
  </si>
  <si>
    <t>ac4</t>
    <phoneticPr fontId="2" type="noConversion"/>
  </si>
  <si>
    <t>ac1cost</t>
    <phoneticPr fontId="2" type="noConversion"/>
  </si>
  <si>
    <t>ac2cost</t>
    <phoneticPr fontId="2" type="noConversion"/>
  </si>
  <si>
    <t>ac3cost</t>
    <phoneticPr fontId="2" type="noConversion"/>
  </si>
  <si>
    <t>ac4cost</t>
    <phoneticPr fontId="2" type="noConversion"/>
  </si>
  <si>
    <t>poison buidings</t>
    <phoneticPr fontId="2" type="noConversion"/>
  </si>
  <si>
    <t>上路莽夫</t>
    <phoneticPr fontId="2" type="noConversion"/>
  </si>
  <si>
    <t>军哥</t>
    <phoneticPr fontId="2" type="noConversion"/>
  </si>
  <si>
    <t>em.军哥</t>
    <phoneticPr fontId="2" type="noConversion"/>
  </si>
  <si>
    <t>杰哥</t>
    <phoneticPr fontId="2" type="noConversion"/>
  </si>
  <si>
    <t>翼</t>
    <phoneticPr fontId="2" type="noConversion"/>
  </si>
  <si>
    <t>兴皇</t>
    <phoneticPr fontId="2" type="noConversion"/>
  </si>
  <si>
    <t>莫弃</t>
    <phoneticPr fontId="2" type="noConversion"/>
  </si>
  <si>
    <t>南哥</t>
    <phoneticPr fontId="2" type="noConversion"/>
  </si>
  <si>
    <t>最后一把火</t>
    <phoneticPr fontId="2" type="noConversion"/>
  </si>
  <si>
    <t>北岸</t>
    <phoneticPr fontId="2" type="noConversion"/>
  </si>
  <si>
    <t>晴空</t>
    <phoneticPr fontId="2" type="noConversion"/>
  </si>
  <si>
    <t>云落</t>
    <phoneticPr fontId="2" type="noConversion"/>
  </si>
  <si>
    <t>天南地北</t>
    <phoneticPr fontId="2" type="noConversion"/>
  </si>
  <si>
    <t>放牛</t>
    <phoneticPr fontId="2" type="noConversion"/>
  </si>
  <si>
    <t>信阳红茶</t>
    <phoneticPr fontId="2" type="noConversion"/>
  </si>
  <si>
    <t>妮妮娜</t>
    <phoneticPr fontId="2" type="noConversion"/>
  </si>
  <si>
    <t>mv007</t>
    <phoneticPr fontId="2" type="noConversion"/>
  </si>
  <si>
    <t>403,792  大城lev3</t>
    <phoneticPr fontId="2" type="noConversion"/>
  </si>
  <si>
    <t>20201007  周三早9点</t>
    <phoneticPr fontId="2" type="noConversion"/>
  </si>
  <si>
    <t>琉云</t>
    <phoneticPr fontId="2" type="noConversion"/>
  </si>
  <si>
    <t>出战数</t>
    <phoneticPr fontId="2" type="noConversion"/>
  </si>
  <si>
    <t>出战率</t>
    <phoneticPr fontId="2" type="noConversion"/>
  </si>
  <si>
    <t>最高人员</t>
    <phoneticPr fontId="2" type="noConversion"/>
  </si>
  <si>
    <t>最高伤害</t>
    <phoneticPr fontId="2" type="noConversion"/>
  </si>
  <si>
    <t>最低伤害</t>
    <phoneticPr fontId="2" type="noConversion"/>
  </si>
  <si>
    <t>平均伤害</t>
    <phoneticPr fontId="2" type="noConversion"/>
  </si>
  <si>
    <t>中位数伤害</t>
    <phoneticPr fontId="2" type="noConversion"/>
  </si>
  <si>
    <t xml:space="preserve">無沁 </t>
    <phoneticPr fontId="2" type="noConversion"/>
  </si>
  <si>
    <t>一只小钱钱</t>
    <phoneticPr fontId="2" type="noConversion"/>
  </si>
  <si>
    <t>打卡需翻倍</t>
    <phoneticPr fontId="2" type="noConversion"/>
  </si>
  <si>
    <t>空白</t>
    <phoneticPr fontId="2" type="noConversion"/>
  </si>
  <si>
    <t>slots</t>
    <phoneticPr fontId="2" type="noConversion"/>
  </si>
  <si>
    <t>通道数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</si>
</sst>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FF00"/>
      <name val="等线"/>
      <family val="2"/>
      <charset val="134"/>
      <scheme val="minor"/>
    </font>
    <font>
      <b/>
      <sz val="12"/>
      <color rgb="FFFF0000"/>
      <name val="等线"/>
      <family val="4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38" fontId="1" fillId="2" borderId="0" xfId="1" applyNumberFormat="1">
      <alignment vertical="center"/>
    </xf>
    <xf numFmtId="0" fontId="3" fillId="3" borderId="0" xfId="2">
      <alignment vertical="center"/>
    </xf>
    <xf numFmtId="3" fontId="0" fillId="0" borderId="0" xfId="0" applyNumberFormat="1">
      <alignment vertical="center"/>
    </xf>
    <xf numFmtId="0" fontId="7" fillId="0" borderId="0" xfId="0" applyFont="1">
      <alignment vertical="center"/>
    </xf>
    <xf numFmtId="3" fontId="0" fillId="7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0" borderId="0" xfId="2" applyFill="1">
      <alignment vertical="center"/>
    </xf>
    <xf numFmtId="3" fontId="8" fillId="8" borderId="0" xfId="0" applyNumberFormat="1" applyFont="1" applyFill="1">
      <alignment vertical="center"/>
    </xf>
    <xf numFmtId="3" fontId="0" fillId="9" borderId="0" xfId="0" applyNumberFormat="1" applyFill="1">
      <alignment vertical="center"/>
    </xf>
    <xf numFmtId="3" fontId="8" fillId="10" borderId="0" xfId="0" applyNumberFormat="1" applyFont="1" applyFill="1">
      <alignment vertical="center"/>
    </xf>
    <xf numFmtId="3" fontId="9" fillId="11" borderId="0" xfId="3" applyNumberFormat="1" applyFont="1" applyFill="1">
      <alignment vertical="center"/>
    </xf>
    <xf numFmtId="3" fontId="9" fillId="12" borderId="1" xfId="5" applyNumberFormat="1" applyFont="1" applyFill="1">
      <alignment vertical="center"/>
    </xf>
    <xf numFmtId="3" fontId="9" fillId="13" borderId="0" xfId="4" applyNumberFormat="1" applyFont="1" applyFill="1">
      <alignment vertical="center"/>
    </xf>
    <xf numFmtId="3" fontId="9" fillId="13" borderId="0" xfId="4" applyNumberFormat="1" applyFont="1" applyFill="1" applyBorder="1">
      <alignment vertical="center"/>
    </xf>
    <xf numFmtId="58" fontId="6" fillId="0" borderId="0" xfId="6" applyNumberFormat="1">
      <alignment vertical="center"/>
    </xf>
    <xf numFmtId="0" fontId="6" fillId="0" borderId="0" xfId="6">
      <alignment vertical="center"/>
    </xf>
    <xf numFmtId="10" fontId="0" fillId="0" borderId="0" xfId="0" applyNumberFormat="1">
      <alignment vertical="center"/>
    </xf>
  </cellXfs>
  <cellStyles count="7">
    <cellStyle name="40% - 着色 3" xfId="1" builtinId="39"/>
    <cellStyle name="差" xfId="3" builtinId="27"/>
    <cellStyle name="常规" xfId="0" builtinId="0"/>
    <cellStyle name="超链接" xfId="6" builtinId="8"/>
    <cellStyle name="好" xfId="2" builtinId="26"/>
    <cellStyle name="适中" xfId="4" builtinId="28"/>
    <cellStyle name="注释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16-4397-DF48-B3CC-7ADDC49F6421}">
  <dimension ref="A1:T64"/>
  <sheetViews>
    <sheetView tabSelected="1" workbookViewId="0">
      <selection activeCell="N21" sqref="N21"/>
    </sheetView>
  </sheetViews>
  <sheetFormatPr baseColWidth="10" defaultRowHeight="16"/>
  <cols>
    <col min="2" max="2" width="12.1640625" bestFit="1" customWidth="1"/>
    <col min="15" max="15" width="12.5" customWidth="1"/>
  </cols>
  <sheetData>
    <row r="1" spans="1:5">
      <c r="A1" t="s">
        <v>3</v>
      </c>
    </row>
    <row r="2" spans="1:5">
      <c r="A2" t="s">
        <v>5</v>
      </c>
      <c r="B2" t="s">
        <v>0</v>
      </c>
      <c r="C2" t="s">
        <v>4</v>
      </c>
      <c r="D2" t="s">
        <v>1</v>
      </c>
      <c r="E2" t="s">
        <v>2</v>
      </c>
    </row>
    <row r="3" spans="1:5">
      <c r="A3" s="2">
        <v>20</v>
      </c>
      <c r="B3" s="3">
        <v>0</v>
      </c>
      <c r="C3" s="3">
        <v>0</v>
      </c>
      <c r="D3" s="3">
        <v>22500</v>
      </c>
      <c r="E3" s="3">
        <v>180000</v>
      </c>
    </row>
    <row r="4" spans="1:5">
      <c r="A4" s="2">
        <v>19</v>
      </c>
      <c r="B4" s="3">
        <f t="shared" ref="B4:C11" si="0">B5*1.2</f>
        <v>1299526.8001136635</v>
      </c>
      <c r="C4" s="3">
        <f t="shared" si="0"/>
        <v>1588237.1499294708</v>
      </c>
      <c r="D4" s="3">
        <v>20000</v>
      </c>
      <c r="E4" s="3">
        <v>160000</v>
      </c>
    </row>
    <row r="5" spans="1:5">
      <c r="A5" s="2">
        <v>18</v>
      </c>
      <c r="B5" s="3">
        <f t="shared" si="0"/>
        <v>1082939.0000947197</v>
      </c>
      <c r="C5" s="3">
        <f t="shared" si="0"/>
        <v>1323530.9582745591</v>
      </c>
      <c r="D5" s="3">
        <v>17500</v>
      </c>
      <c r="E5" s="3">
        <v>140000</v>
      </c>
    </row>
    <row r="6" spans="1:5">
      <c r="A6" s="2">
        <v>17</v>
      </c>
      <c r="B6" s="3">
        <f t="shared" si="0"/>
        <v>902449.16674559971</v>
      </c>
      <c r="C6" s="3">
        <f t="shared" si="0"/>
        <v>1102942.4652287993</v>
      </c>
      <c r="D6" s="3">
        <v>15000</v>
      </c>
      <c r="E6" s="3">
        <v>120000</v>
      </c>
    </row>
    <row r="7" spans="1:5">
      <c r="A7" s="2">
        <v>16</v>
      </c>
      <c r="B7" s="3">
        <f t="shared" si="0"/>
        <v>752040.97228799982</v>
      </c>
      <c r="C7" s="3">
        <f t="shared" si="0"/>
        <v>919118.7210239995</v>
      </c>
      <c r="D7" s="3">
        <v>13750</v>
      </c>
      <c r="E7" s="3">
        <v>110000</v>
      </c>
    </row>
    <row r="8" spans="1:5">
      <c r="A8" s="2">
        <v>15</v>
      </c>
      <c r="B8" s="3">
        <f t="shared" si="0"/>
        <v>626700.8102399999</v>
      </c>
      <c r="C8" s="3">
        <f t="shared" si="0"/>
        <v>765932.26751999964</v>
      </c>
      <c r="D8" s="3">
        <v>12500</v>
      </c>
      <c r="E8" s="3">
        <v>100000</v>
      </c>
    </row>
    <row r="9" spans="1:5">
      <c r="A9" s="2">
        <v>14</v>
      </c>
      <c r="B9" s="3">
        <f t="shared" si="0"/>
        <v>522250.67519999994</v>
      </c>
      <c r="C9" s="3">
        <f t="shared" si="0"/>
        <v>638276.88959999976</v>
      </c>
      <c r="D9" s="3">
        <v>11250</v>
      </c>
      <c r="E9" s="3">
        <v>90000</v>
      </c>
    </row>
    <row r="10" spans="1:5">
      <c r="A10" s="2">
        <v>13</v>
      </c>
      <c r="B10" s="3">
        <f t="shared" si="0"/>
        <v>435208.89599999995</v>
      </c>
      <c r="C10" s="3">
        <f t="shared" si="0"/>
        <v>531897.40799999982</v>
      </c>
      <c r="D10" s="3">
        <v>10000</v>
      </c>
      <c r="E10" s="3">
        <v>80000</v>
      </c>
    </row>
    <row r="11" spans="1:5">
      <c r="A11" s="2">
        <v>12</v>
      </c>
      <c r="B11" s="3">
        <f t="shared" si="0"/>
        <v>362674.07999999996</v>
      </c>
      <c r="C11" s="3">
        <f t="shared" si="0"/>
        <v>443247.83999999991</v>
      </c>
      <c r="D11" s="3">
        <v>8000</v>
      </c>
      <c r="E11" s="3">
        <v>64000</v>
      </c>
    </row>
    <row r="12" spans="1:5">
      <c r="A12" s="2">
        <v>11</v>
      </c>
      <c r="B12" s="3">
        <f>B13*1.2</f>
        <v>302228.39999999997</v>
      </c>
      <c r="C12" s="3">
        <f>C13*1.4</f>
        <v>369373.19999999995</v>
      </c>
      <c r="D12" s="3">
        <v>6000</v>
      </c>
      <c r="E12" s="3">
        <v>48000</v>
      </c>
    </row>
    <row r="13" spans="1:5">
      <c r="A13" s="2">
        <v>10</v>
      </c>
      <c r="B13" s="3">
        <v>251857</v>
      </c>
      <c r="C13" s="3">
        <v>263838</v>
      </c>
      <c r="D13" s="3">
        <v>4500</v>
      </c>
      <c r="E13" s="3">
        <v>36000</v>
      </c>
    </row>
    <row r="14" spans="1:5">
      <c r="A14" s="2">
        <v>9</v>
      </c>
      <c r="B14" s="3">
        <v>139921</v>
      </c>
      <c r="C14" s="3">
        <v>188456</v>
      </c>
      <c r="D14" s="3">
        <v>3000</v>
      </c>
      <c r="E14" s="3">
        <v>24000</v>
      </c>
    </row>
    <row r="15" spans="1:5">
      <c r="A15" s="2">
        <v>8</v>
      </c>
      <c r="B15" s="4">
        <v>77733</v>
      </c>
      <c r="C15" s="3">
        <v>134611</v>
      </c>
      <c r="D15" s="3">
        <v>2500</v>
      </c>
      <c r="E15" s="3">
        <v>20000</v>
      </c>
    </row>
    <row r="16" spans="1:5">
      <c r="A16" s="2">
        <v>7</v>
      </c>
      <c r="B16" s="4">
        <v>43184</v>
      </c>
      <c r="C16" s="3">
        <v>96151</v>
      </c>
      <c r="D16" s="3">
        <v>2000</v>
      </c>
      <c r="E16" s="3">
        <v>16000</v>
      </c>
    </row>
    <row r="17" spans="1:20">
      <c r="A17" s="2">
        <v>6</v>
      </c>
      <c r="B17" s="4">
        <v>23991</v>
      </c>
      <c r="C17" s="3">
        <v>68679</v>
      </c>
      <c r="D17" s="3">
        <v>1200</v>
      </c>
      <c r="E17" s="3">
        <v>9600</v>
      </c>
    </row>
    <row r="18" spans="1:20">
      <c r="A18" s="2">
        <v>5</v>
      </c>
      <c r="B18" s="4">
        <v>13328</v>
      </c>
      <c r="C18" s="3">
        <v>49057</v>
      </c>
      <c r="D18" s="3">
        <v>1000</v>
      </c>
      <c r="E18" s="3">
        <v>8000</v>
      </c>
    </row>
    <row r="19" spans="1:20">
      <c r="A19" s="2">
        <v>4</v>
      </c>
      <c r="B19" s="4">
        <v>7404</v>
      </c>
      <c r="C19" s="3">
        <v>35040</v>
      </c>
      <c r="D19" s="3">
        <v>950</v>
      </c>
      <c r="E19" s="3">
        <v>7600</v>
      </c>
    </row>
    <row r="20" spans="1:20">
      <c r="A20" s="2">
        <v>3</v>
      </c>
      <c r="B20" s="4">
        <v>4113</v>
      </c>
      <c r="C20" s="3">
        <v>25029</v>
      </c>
      <c r="D20" s="3">
        <v>800</v>
      </c>
      <c r="E20" s="3">
        <v>6400</v>
      </c>
    </row>
    <row r="21" spans="1:20">
      <c r="A21" s="2">
        <v>2</v>
      </c>
      <c r="B21" s="4">
        <v>2285</v>
      </c>
      <c r="C21" s="3">
        <v>17878</v>
      </c>
      <c r="D21" s="3">
        <v>600</v>
      </c>
      <c r="E21" s="3">
        <v>4800</v>
      </c>
    </row>
    <row r="22" spans="1:20">
      <c r="A22" s="2">
        <v>1</v>
      </c>
      <c r="B22" s="4">
        <v>685</v>
      </c>
      <c r="C22" s="3">
        <v>685</v>
      </c>
      <c r="D22" s="3">
        <v>450</v>
      </c>
      <c r="E22" s="3">
        <v>3600</v>
      </c>
    </row>
    <row r="25" spans="1:20">
      <c r="T25" s="1"/>
    </row>
    <row r="26" spans="1:20">
      <c r="A26" t="s">
        <v>8</v>
      </c>
    </row>
    <row r="27" spans="1:20">
      <c r="A27" t="s">
        <v>12</v>
      </c>
      <c r="B27" t="s">
        <v>11</v>
      </c>
      <c r="C27" t="s">
        <v>13</v>
      </c>
    </row>
    <row r="28" spans="1:20">
      <c r="A28" t="s">
        <v>6</v>
      </c>
      <c r="B28" s="1">
        <v>0.3</v>
      </c>
      <c r="C28" t="s">
        <v>14</v>
      </c>
    </row>
    <row r="29" spans="1:20">
      <c r="A29" t="s">
        <v>7</v>
      </c>
      <c r="B29">
        <v>180000</v>
      </c>
      <c r="C29" t="s">
        <v>16</v>
      </c>
    </row>
    <row r="30" spans="1:20">
      <c r="A30" t="s">
        <v>9</v>
      </c>
      <c r="B30" s="1">
        <v>0.5</v>
      </c>
      <c r="C30" t="s">
        <v>17</v>
      </c>
    </row>
    <row r="31" spans="1:20">
      <c r="A31" t="s">
        <v>10</v>
      </c>
      <c r="B31">
        <v>100000</v>
      </c>
      <c r="C31" t="s">
        <v>15</v>
      </c>
    </row>
    <row r="32" spans="1:20">
      <c r="A32" t="s">
        <v>58</v>
      </c>
      <c r="B32">
        <v>5</v>
      </c>
      <c r="C32" t="s">
        <v>59</v>
      </c>
    </row>
    <row r="36" spans="1:15">
      <c r="A36" t="s">
        <v>26</v>
      </c>
    </row>
    <row r="37" spans="1:15">
      <c r="A37" t="s">
        <v>18</v>
      </c>
      <c r="C37" t="s">
        <v>22</v>
      </c>
      <c r="E37" t="s">
        <v>19</v>
      </c>
      <c r="G37" t="s">
        <v>23</v>
      </c>
      <c r="I37" t="s">
        <v>20</v>
      </c>
      <c r="K37" t="s">
        <v>24</v>
      </c>
      <c r="M37" t="s">
        <v>21</v>
      </c>
      <c r="O37" t="s">
        <v>25</v>
      </c>
    </row>
    <row r="38" spans="1:15">
      <c r="A38" s="5">
        <v>1</v>
      </c>
      <c r="B38">
        <v>2</v>
      </c>
      <c r="C38" s="6">
        <v>700</v>
      </c>
      <c r="E38" s="5">
        <v>1</v>
      </c>
      <c r="F38" s="7">
        <v>2</v>
      </c>
      <c r="G38" s="6">
        <v>2200</v>
      </c>
      <c r="I38" s="5">
        <v>1</v>
      </c>
      <c r="J38" s="7">
        <v>2</v>
      </c>
      <c r="K38" s="6">
        <v>4400</v>
      </c>
      <c r="M38" s="5">
        <v>1</v>
      </c>
      <c r="N38" s="7">
        <v>2</v>
      </c>
      <c r="O38" s="6">
        <v>7400</v>
      </c>
    </row>
    <row r="39" spans="1:15">
      <c r="A39" s="5">
        <v>2</v>
      </c>
      <c r="B39">
        <v>3</v>
      </c>
      <c r="C39" s="6">
        <v>2500</v>
      </c>
      <c r="E39" s="5">
        <v>2</v>
      </c>
      <c r="F39" s="7">
        <v>3</v>
      </c>
      <c r="G39" s="6">
        <v>7400</v>
      </c>
      <c r="I39" s="5">
        <v>2</v>
      </c>
      <c r="J39" s="7">
        <v>3</v>
      </c>
      <c r="K39" s="6">
        <v>14800</v>
      </c>
      <c r="M39" s="5">
        <v>2</v>
      </c>
      <c r="N39" s="7">
        <v>3</v>
      </c>
      <c r="O39" s="6">
        <v>24600</v>
      </c>
    </row>
    <row r="40" spans="1:15">
      <c r="A40" s="5">
        <v>3</v>
      </c>
      <c r="B40">
        <v>4</v>
      </c>
      <c r="C40" s="6">
        <v>4400</v>
      </c>
      <c r="E40" s="5">
        <v>3</v>
      </c>
      <c r="F40" s="7">
        <v>4</v>
      </c>
      <c r="G40" s="6">
        <v>13300</v>
      </c>
      <c r="I40" s="5">
        <v>3</v>
      </c>
      <c r="J40" s="7">
        <v>4</v>
      </c>
      <c r="K40" s="6">
        <v>26600</v>
      </c>
      <c r="M40" s="5">
        <v>3</v>
      </c>
      <c r="N40" s="7">
        <v>4</v>
      </c>
      <c r="O40" s="6">
        <v>44300</v>
      </c>
    </row>
    <row r="41" spans="1:15">
      <c r="A41" s="5">
        <v>4</v>
      </c>
      <c r="B41">
        <v>5</v>
      </c>
      <c r="C41" s="6">
        <v>8000</v>
      </c>
      <c r="E41" s="5">
        <v>4</v>
      </c>
      <c r="F41" s="7">
        <v>5</v>
      </c>
      <c r="G41" s="6">
        <v>23900</v>
      </c>
      <c r="I41" s="5">
        <v>4</v>
      </c>
      <c r="J41" s="7">
        <v>5</v>
      </c>
      <c r="K41" s="6">
        <v>47900</v>
      </c>
      <c r="M41" s="5">
        <v>4</v>
      </c>
      <c r="N41" s="7">
        <v>5</v>
      </c>
      <c r="O41" s="6">
        <v>79800</v>
      </c>
    </row>
    <row r="42" spans="1:15">
      <c r="A42" s="5">
        <v>5</v>
      </c>
      <c r="B42">
        <v>6</v>
      </c>
      <c r="C42" s="6">
        <v>14400</v>
      </c>
      <c r="E42" s="5">
        <v>5</v>
      </c>
      <c r="F42" s="7">
        <v>6</v>
      </c>
      <c r="G42" s="6">
        <v>43100</v>
      </c>
      <c r="I42" s="5">
        <v>5</v>
      </c>
      <c r="J42" s="7">
        <v>6</v>
      </c>
      <c r="K42" s="6">
        <v>86200</v>
      </c>
      <c r="M42" s="5">
        <v>5</v>
      </c>
      <c r="N42" s="7">
        <v>6</v>
      </c>
      <c r="O42" s="6">
        <v>143600</v>
      </c>
    </row>
    <row r="43" spans="1:15">
      <c r="A43" s="5">
        <v>6</v>
      </c>
      <c r="B43">
        <v>7</v>
      </c>
      <c r="C43" s="6">
        <v>25900</v>
      </c>
      <c r="E43" s="5">
        <v>6</v>
      </c>
      <c r="F43" s="7">
        <v>7</v>
      </c>
      <c r="G43" s="6">
        <v>77600</v>
      </c>
      <c r="I43" s="5">
        <v>6</v>
      </c>
      <c r="J43" s="7">
        <v>7</v>
      </c>
      <c r="K43" s="6">
        <v>155100</v>
      </c>
      <c r="M43" s="5">
        <v>6</v>
      </c>
      <c r="N43" s="7">
        <v>7</v>
      </c>
      <c r="O43" s="6">
        <v>258500</v>
      </c>
    </row>
    <row r="44" spans="1:15">
      <c r="A44" s="5">
        <v>7</v>
      </c>
      <c r="B44">
        <v>8</v>
      </c>
      <c r="C44" s="6">
        <v>46500</v>
      </c>
      <c r="E44" s="5">
        <v>7</v>
      </c>
      <c r="F44" s="7">
        <v>8</v>
      </c>
      <c r="G44" s="6">
        <v>139600</v>
      </c>
      <c r="I44" s="5">
        <v>7</v>
      </c>
      <c r="J44" s="7">
        <v>8</v>
      </c>
      <c r="K44" s="6">
        <v>279200</v>
      </c>
      <c r="M44" s="5">
        <v>7</v>
      </c>
      <c r="N44" s="7">
        <v>8</v>
      </c>
      <c r="O44" s="6">
        <v>465400</v>
      </c>
    </row>
    <row r="45" spans="1:15">
      <c r="A45" s="5">
        <v>8</v>
      </c>
      <c r="B45">
        <v>9</v>
      </c>
      <c r="C45" s="6">
        <v>83800</v>
      </c>
      <c r="E45" s="5">
        <v>8</v>
      </c>
      <c r="F45" s="7">
        <v>9</v>
      </c>
      <c r="G45" s="6">
        <v>251300</v>
      </c>
      <c r="I45" s="5">
        <v>8</v>
      </c>
      <c r="J45" s="7">
        <v>9</v>
      </c>
      <c r="K45" s="6">
        <v>502600</v>
      </c>
      <c r="M45" s="5">
        <v>8</v>
      </c>
      <c r="N45" s="7">
        <v>9</v>
      </c>
      <c r="O45" s="6">
        <v>837700</v>
      </c>
    </row>
    <row r="46" spans="1:15">
      <c r="A46" s="5">
        <v>9</v>
      </c>
      <c r="B46">
        <v>10</v>
      </c>
      <c r="C46" s="6">
        <v>150800</v>
      </c>
      <c r="E46" s="5">
        <v>9</v>
      </c>
      <c r="F46" s="7">
        <v>10</v>
      </c>
      <c r="G46" s="6">
        <v>452300</v>
      </c>
      <c r="I46" s="5">
        <v>9</v>
      </c>
      <c r="J46" s="7">
        <v>10</v>
      </c>
      <c r="K46" s="6">
        <v>904700</v>
      </c>
      <c r="M46" s="5">
        <v>9</v>
      </c>
      <c r="N46" s="7">
        <v>10</v>
      </c>
      <c r="O46" s="8">
        <v>1507800</v>
      </c>
    </row>
    <row r="47" spans="1:15">
      <c r="A47" s="5">
        <v>10</v>
      </c>
      <c r="B47">
        <v>11</v>
      </c>
      <c r="C47" s="6">
        <v>271400</v>
      </c>
      <c r="E47" s="5">
        <v>10</v>
      </c>
      <c r="F47" s="7">
        <v>11</v>
      </c>
      <c r="G47" s="6">
        <v>814100</v>
      </c>
      <c r="I47" s="5">
        <v>10</v>
      </c>
      <c r="J47" s="7">
        <v>11</v>
      </c>
      <c r="K47" s="8">
        <v>1628500</v>
      </c>
      <c r="L47" s="9">
        <f>K48/K47</f>
        <v>1.2</v>
      </c>
      <c r="M47" s="10">
        <v>10</v>
      </c>
      <c r="N47" s="7">
        <v>11</v>
      </c>
      <c r="O47" s="11">
        <v>2714000</v>
      </c>
    </row>
    <row r="48" spans="1:15">
      <c r="A48" s="5">
        <v>11</v>
      </c>
      <c r="B48">
        <v>12</v>
      </c>
      <c r="C48" s="6">
        <v>325700</v>
      </c>
      <c r="E48" s="5">
        <v>11</v>
      </c>
      <c r="F48" s="7">
        <v>12</v>
      </c>
      <c r="G48" s="12">
        <v>977100</v>
      </c>
      <c r="I48" s="10">
        <v>11</v>
      </c>
      <c r="J48" s="7">
        <v>12</v>
      </c>
      <c r="K48" s="8">
        <v>1954200</v>
      </c>
      <c r="L48" s="9">
        <f t="shared" ref="L48:L56" si="1">K49/K48</f>
        <v>1.1999795312659911</v>
      </c>
      <c r="M48" s="10">
        <v>11</v>
      </c>
      <c r="N48" s="7">
        <v>12</v>
      </c>
      <c r="O48" s="11">
        <v>3256800</v>
      </c>
    </row>
    <row r="49" spans="1:15">
      <c r="A49" s="5">
        <v>12</v>
      </c>
      <c r="B49">
        <v>13</v>
      </c>
      <c r="C49" s="6">
        <v>390800</v>
      </c>
      <c r="E49" s="10">
        <v>12</v>
      </c>
      <c r="F49" s="7">
        <v>13</v>
      </c>
      <c r="G49" s="12">
        <v>1172500</v>
      </c>
      <c r="I49" s="10">
        <v>12</v>
      </c>
      <c r="J49" s="7">
        <v>13</v>
      </c>
      <c r="K49" s="8">
        <v>2345000</v>
      </c>
      <c r="L49" s="9">
        <f t="shared" si="1"/>
        <v>1.2</v>
      </c>
      <c r="M49" s="10">
        <v>12</v>
      </c>
      <c r="N49" s="7">
        <v>13</v>
      </c>
      <c r="O49" s="13">
        <v>3908200</v>
      </c>
    </row>
    <row r="50" spans="1:15">
      <c r="A50" s="5">
        <v>13</v>
      </c>
      <c r="B50">
        <v>14</v>
      </c>
      <c r="C50" s="6">
        <v>469000</v>
      </c>
      <c r="E50" s="10">
        <v>13</v>
      </c>
      <c r="F50" s="7">
        <v>14</v>
      </c>
      <c r="G50" s="12">
        <v>1407000</v>
      </c>
      <c r="I50" s="10">
        <v>13</v>
      </c>
      <c r="J50" s="7">
        <v>14</v>
      </c>
      <c r="K50" s="11">
        <v>2814000</v>
      </c>
      <c r="L50" s="9">
        <f t="shared" si="1"/>
        <v>1.2</v>
      </c>
      <c r="M50" s="10">
        <v>13</v>
      </c>
      <c r="N50" s="7">
        <v>14</v>
      </c>
      <c r="O50" s="14">
        <v>4689800</v>
      </c>
    </row>
    <row r="51" spans="1:15">
      <c r="A51" s="5">
        <v>14</v>
      </c>
      <c r="B51">
        <v>15</v>
      </c>
      <c r="C51" s="6">
        <v>562800</v>
      </c>
      <c r="E51" s="10">
        <v>14</v>
      </c>
      <c r="F51" s="7">
        <v>15</v>
      </c>
      <c r="G51" s="8">
        <v>1688400</v>
      </c>
      <c r="I51" s="10">
        <v>14</v>
      </c>
      <c r="J51" s="7">
        <v>15</v>
      </c>
      <c r="K51" s="11">
        <v>3376800</v>
      </c>
      <c r="L51" s="9">
        <f t="shared" si="1"/>
        <v>1.2000118455342337</v>
      </c>
      <c r="M51" s="10">
        <v>14</v>
      </c>
      <c r="N51" s="7">
        <v>15</v>
      </c>
      <c r="O51" s="15">
        <v>5627800</v>
      </c>
    </row>
    <row r="52" spans="1:15">
      <c r="A52" s="5">
        <v>15</v>
      </c>
      <c r="B52">
        <v>16</v>
      </c>
      <c r="C52" s="6">
        <v>675400</v>
      </c>
      <c r="E52" s="10">
        <v>15</v>
      </c>
      <c r="F52" s="7">
        <v>16</v>
      </c>
      <c r="G52" s="8">
        <v>2026100</v>
      </c>
      <c r="H52" s="9">
        <f>G53/G52</f>
        <v>1.1999901288189132</v>
      </c>
      <c r="I52" s="10">
        <v>15</v>
      </c>
      <c r="J52" s="7">
        <v>16</v>
      </c>
      <c r="K52" s="13">
        <v>4052200</v>
      </c>
      <c r="L52" s="9">
        <f t="shared" si="1"/>
        <v>1.1999901288189132</v>
      </c>
      <c r="M52" s="10">
        <v>15</v>
      </c>
      <c r="N52" s="7">
        <v>16</v>
      </c>
      <c r="O52" s="15">
        <v>6753400</v>
      </c>
    </row>
    <row r="53" spans="1:15">
      <c r="A53" s="5">
        <v>16</v>
      </c>
      <c r="B53">
        <v>17</v>
      </c>
      <c r="C53" s="6">
        <v>810500</v>
      </c>
      <c r="E53" s="10">
        <v>16</v>
      </c>
      <c r="F53" s="7">
        <v>17</v>
      </c>
      <c r="G53" s="8">
        <v>2431300</v>
      </c>
      <c r="H53" s="9">
        <f t="shared" ref="H53:H56" si="2">G54/G53</f>
        <v>1.2000164521038128</v>
      </c>
      <c r="I53" s="10">
        <v>16</v>
      </c>
      <c r="J53" s="7">
        <v>17</v>
      </c>
      <c r="K53" s="14">
        <v>4862600</v>
      </c>
      <c r="L53" s="9">
        <f t="shared" si="1"/>
        <v>1.1999958869740468</v>
      </c>
      <c r="M53" s="10">
        <v>16</v>
      </c>
      <c r="N53" s="7">
        <v>17</v>
      </c>
      <c r="O53" s="16">
        <v>8104100</v>
      </c>
    </row>
    <row r="54" spans="1:15">
      <c r="A54" s="5">
        <v>17</v>
      </c>
      <c r="B54">
        <v>18</v>
      </c>
      <c r="C54" s="12">
        <v>972600</v>
      </c>
      <c r="E54" s="10">
        <v>17</v>
      </c>
      <c r="F54" s="7">
        <v>18</v>
      </c>
      <c r="G54" s="11">
        <v>2917600</v>
      </c>
      <c r="H54" s="9">
        <f t="shared" si="2"/>
        <v>1.1999931450507266</v>
      </c>
      <c r="I54" s="10">
        <v>17</v>
      </c>
      <c r="J54" s="7">
        <v>18</v>
      </c>
      <c r="K54" s="15">
        <v>5835100</v>
      </c>
      <c r="L54" s="9">
        <f t="shared" si="1"/>
        <v>1.1999965724666244</v>
      </c>
      <c r="M54" s="10">
        <v>17</v>
      </c>
      <c r="N54" s="7">
        <v>18</v>
      </c>
      <c r="O54" s="16">
        <v>9724900</v>
      </c>
    </row>
    <row r="55" spans="1:15">
      <c r="A55" s="5">
        <v>18</v>
      </c>
      <c r="B55">
        <v>19</v>
      </c>
      <c r="C55" s="12">
        <v>1167100</v>
      </c>
      <c r="E55" s="10">
        <v>18</v>
      </c>
      <c r="F55" s="7">
        <v>19</v>
      </c>
      <c r="G55" s="13">
        <v>3501100</v>
      </c>
      <c r="H55" s="9">
        <f t="shared" si="2"/>
        <v>1.1999942875096399</v>
      </c>
      <c r="I55" s="10">
        <v>18</v>
      </c>
      <c r="J55" s="7">
        <v>19</v>
      </c>
      <c r="K55" s="16">
        <v>7002100</v>
      </c>
      <c r="L55" s="9">
        <f t="shared" si="1"/>
        <v>1.1999971437140287</v>
      </c>
      <c r="M55" s="7">
        <v>18</v>
      </c>
      <c r="N55" s="7">
        <v>19</v>
      </c>
      <c r="O55" s="16">
        <v>11669900</v>
      </c>
    </row>
    <row r="56" spans="1:15">
      <c r="A56" s="5">
        <v>19</v>
      </c>
      <c r="B56">
        <v>20</v>
      </c>
      <c r="C56" s="8">
        <v>1400500</v>
      </c>
      <c r="E56" s="10">
        <v>19</v>
      </c>
      <c r="F56" s="7">
        <v>20</v>
      </c>
      <c r="G56" s="14">
        <v>4201300</v>
      </c>
      <c r="H56" s="9">
        <f t="shared" si="2"/>
        <v>0</v>
      </c>
      <c r="I56" s="10">
        <v>19</v>
      </c>
      <c r="J56" s="7">
        <v>20</v>
      </c>
      <c r="K56" s="16">
        <v>8402500</v>
      </c>
      <c r="L56">
        <f t="shared" si="1"/>
        <v>0</v>
      </c>
      <c r="M56" s="7">
        <v>19</v>
      </c>
      <c r="N56" s="7">
        <v>20</v>
      </c>
      <c r="O56" s="16">
        <v>14003900</v>
      </c>
    </row>
    <row r="57" spans="1:15">
      <c r="A57" s="5">
        <v>20</v>
      </c>
      <c r="C57">
        <v>0</v>
      </c>
      <c r="E57" s="10">
        <v>20</v>
      </c>
      <c r="G57">
        <v>0</v>
      </c>
      <c r="I57" s="10">
        <v>20</v>
      </c>
      <c r="K57">
        <v>0</v>
      </c>
      <c r="M57" s="10">
        <v>20</v>
      </c>
      <c r="O57" s="17">
        <v>0</v>
      </c>
    </row>
    <row r="60" spans="1:15">
      <c r="G60" s="18"/>
      <c r="H60" s="19"/>
      <c r="I60" s="19"/>
    </row>
    <row r="61" spans="1:15">
      <c r="G61" s="6"/>
      <c r="H61" s="6"/>
      <c r="I61" s="6"/>
    </row>
    <row r="64" spans="1:15">
      <c r="G64" s="6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0359-F974-BE48-89D0-3290EEECD5A3}">
  <dimension ref="A1:E22"/>
  <sheetViews>
    <sheetView workbookViewId="0">
      <selection activeCell="F49" sqref="F49"/>
    </sheetView>
  </sheetViews>
  <sheetFormatPr baseColWidth="10" defaultRowHeight="16"/>
  <sheetData>
    <row r="1" spans="1:5">
      <c r="A1" t="s">
        <v>3</v>
      </c>
    </row>
    <row r="2" spans="1:5">
      <c r="A2" t="s">
        <v>5</v>
      </c>
      <c r="B2" t="s">
        <v>0</v>
      </c>
      <c r="C2" t="s">
        <v>4</v>
      </c>
      <c r="D2" t="s">
        <v>1</v>
      </c>
      <c r="E2" t="s">
        <v>2</v>
      </c>
    </row>
    <row r="3" spans="1:5">
      <c r="A3" s="2">
        <v>20</v>
      </c>
      <c r="B3" s="3">
        <v>0</v>
      </c>
      <c r="C3" s="3">
        <v>0</v>
      </c>
      <c r="D3" s="3">
        <v>22500</v>
      </c>
      <c r="E3" s="3">
        <v>180000</v>
      </c>
    </row>
    <row r="4" spans="1:5">
      <c r="A4" s="2">
        <v>19</v>
      </c>
      <c r="B4" s="3">
        <f t="shared" ref="B4:C11" si="0">B5*1.2</f>
        <v>1299526.8001136635</v>
      </c>
      <c r="C4" s="3">
        <f t="shared" si="0"/>
        <v>1588237.1499294708</v>
      </c>
      <c r="D4" s="3">
        <v>20000</v>
      </c>
      <c r="E4" s="3">
        <v>160000</v>
      </c>
    </row>
    <row r="5" spans="1:5">
      <c r="A5" s="2">
        <v>18</v>
      </c>
      <c r="B5" s="3">
        <f t="shared" si="0"/>
        <v>1082939.0000947197</v>
      </c>
      <c r="C5" s="3">
        <f t="shared" si="0"/>
        <v>1323530.9582745591</v>
      </c>
      <c r="D5" s="3">
        <v>17500</v>
      </c>
      <c r="E5" s="3">
        <v>140000</v>
      </c>
    </row>
    <row r="6" spans="1:5">
      <c r="A6" s="2">
        <v>17</v>
      </c>
      <c r="B6" s="3">
        <f t="shared" si="0"/>
        <v>902449.16674559971</v>
      </c>
      <c r="C6" s="3">
        <f t="shared" si="0"/>
        <v>1102942.4652287993</v>
      </c>
      <c r="D6" s="3">
        <v>15000</v>
      </c>
      <c r="E6" s="3">
        <v>120000</v>
      </c>
    </row>
    <row r="7" spans="1:5">
      <c r="A7" s="2">
        <v>16</v>
      </c>
      <c r="B7" s="3">
        <f t="shared" si="0"/>
        <v>752040.97228799982</v>
      </c>
      <c r="C7" s="3">
        <f t="shared" si="0"/>
        <v>919118.7210239995</v>
      </c>
      <c r="D7" s="3">
        <v>13750</v>
      </c>
      <c r="E7" s="3">
        <v>110000</v>
      </c>
    </row>
    <row r="8" spans="1:5">
      <c r="A8" s="2">
        <v>15</v>
      </c>
      <c r="B8" s="3">
        <f t="shared" si="0"/>
        <v>626700.8102399999</v>
      </c>
      <c r="C8" s="3">
        <f t="shared" si="0"/>
        <v>765932.26751999964</v>
      </c>
      <c r="D8" s="3">
        <v>12500</v>
      </c>
      <c r="E8" s="3">
        <v>100000</v>
      </c>
    </row>
    <row r="9" spans="1:5">
      <c r="A9" s="2">
        <v>14</v>
      </c>
      <c r="B9" s="3">
        <f t="shared" si="0"/>
        <v>522250.67519999994</v>
      </c>
      <c r="C9" s="3">
        <f t="shared" si="0"/>
        <v>638276.88959999976</v>
      </c>
      <c r="D9" s="3">
        <v>11250</v>
      </c>
      <c r="E9" s="3">
        <v>90000</v>
      </c>
    </row>
    <row r="10" spans="1:5">
      <c r="A10" s="2">
        <v>13</v>
      </c>
      <c r="B10" s="3">
        <f t="shared" si="0"/>
        <v>435208.89599999995</v>
      </c>
      <c r="C10" s="3">
        <f t="shared" si="0"/>
        <v>531897.40799999982</v>
      </c>
      <c r="D10" s="3">
        <v>10000</v>
      </c>
      <c r="E10" s="3">
        <v>80000</v>
      </c>
    </row>
    <row r="11" spans="1:5">
      <c r="A11" s="2">
        <v>12</v>
      </c>
      <c r="B11" s="3">
        <f t="shared" si="0"/>
        <v>362674.07999999996</v>
      </c>
      <c r="C11" s="3">
        <f t="shared" si="0"/>
        <v>443247.83999999991</v>
      </c>
      <c r="D11" s="3">
        <v>8000</v>
      </c>
      <c r="E11" s="3">
        <v>64000</v>
      </c>
    </row>
    <row r="12" spans="1:5">
      <c r="A12" s="2">
        <v>11</v>
      </c>
      <c r="B12" s="3">
        <f>B13*1.2</f>
        <v>302228.39999999997</v>
      </c>
      <c r="C12" s="3">
        <f>C13*1.4</f>
        <v>369373.19999999995</v>
      </c>
      <c r="D12" s="3">
        <v>6000</v>
      </c>
      <c r="E12" s="3">
        <v>48000</v>
      </c>
    </row>
    <row r="13" spans="1:5">
      <c r="A13" s="2">
        <v>10</v>
      </c>
      <c r="B13" s="3">
        <v>251857</v>
      </c>
      <c r="C13" s="3">
        <v>263838</v>
      </c>
      <c r="D13" s="3">
        <v>4500</v>
      </c>
      <c r="E13" s="3">
        <v>36000</v>
      </c>
    </row>
    <row r="14" spans="1:5">
      <c r="A14" s="2">
        <v>9</v>
      </c>
      <c r="B14" s="3">
        <v>139921</v>
      </c>
      <c r="C14" s="3">
        <v>188456</v>
      </c>
      <c r="D14" s="3">
        <v>3000</v>
      </c>
      <c r="E14" s="3">
        <v>24000</v>
      </c>
    </row>
    <row r="15" spans="1:5">
      <c r="A15" s="2">
        <v>8</v>
      </c>
      <c r="B15" s="4">
        <v>77733</v>
      </c>
      <c r="C15" s="3">
        <v>134611</v>
      </c>
      <c r="D15" s="3">
        <v>2500</v>
      </c>
      <c r="E15" s="3">
        <v>20000</v>
      </c>
    </row>
    <row r="16" spans="1:5">
      <c r="A16" s="2">
        <v>7</v>
      </c>
      <c r="B16" s="4">
        <v>43184</v>
      </c>
      <c r="C16" s="3">
        <v>96151</v>
      </c>
      <c r="D16" s="3">
        <v>2000</v>
      </c>
      <c r="E16" s="3">
        <v>16000</v>
      </c>
    </row>
    <row r="17" spans="1:5">
      <c r="A17" s="2">
        <v>6</v>
      </c>
      <c r="B17" s="4">
        <v>23991</v>
      </c>
      <c r="C17" s="3">
        <v>68679</v>
      </c>
      <c r="D17" s="3">
        <v>1200</v>
      </c>
      <c r="E17" s="3">
        <v>9600</v>
      </c>
    </row>
    <row r="18" spans="1:5">
      <c r="A18" s="2">
        <v>5</v>
      </c>
      <c r="B18" s="4">
        <v>13328</v>
      </c>
      <c r="C18" s="3">
        <v>49057</v>
      </c>
      <c r="D18" s="3">
        <v>1000</v>
      </c>
      <c r="E18" s="3">
        <v>8000</v>
      </c>
    </row>
    <row r="19" spans="1:5">
      <c r="A19" s="2">
        <v>4</v>
      </c>
      <c r="B19" s="4">
        <v>7404</v>
      </c>
      <c r="C19" s="3">
        <v>35040</v>
      </c>
      <c r="D19" s="3">
        <v>950</v>
      </c>
      <c r="E19" s="3">
        <v>7600</v>
      </c>
    </row>
    <row r="20" spans="1:5">
      <c r="A20" s="2">
        <v>3</v>
      </c>
      <c r="B20" s="4">
        <v>4113</v>
      </c>
      <c r="C20" s="3">
        <v>25029</v>
      </c>
      <c r="D20" s="3">
        <v>800</v>
      </c>
      <c r="E20" s="3">
        <v>6400</v>
      </c>
    </row>
    <row r="21" spans="1:5">
      <c r="A21" s="2">
        <v>2</v>
      </c>
      <c r="B21" s="4">
        <v>2285</v>
      </c>
      <c r="C21" s="3">
        <v>17878</v>
      </c>
      <c r="D21" s="3">
        <v>600</v>
      </c>
      <c r="E21" s="3">
        <v>4800</v>
      </c>
    </row>
    <row r="22" spans="1:5">
      <c r="A22" s="2">
        <v>1</v>
      </c>
      <c r="B22" s="4">
        <v>685</v>
      </c>
      <c r="C22" s="3">
        <v>685</v>
      </c>
      <c r="D22" s="3">
        <v>450</v>
      </c>
      <c r="E22" s="3">
        <v>3600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EA21-90CD-9042-BC82-85C9800A6A40}">
  <dimension ref="A1:B34"/>
  <sheetViews>
    <sheetView zoomScale="119" workbookViewId="0">
      <selection activeCell="D33" sqref="D33"/>
    </sheetView>
  </sheetViews>
  <sheetFormatPr baseColWidth="10" defaultRowHeight="16"/>
  <cols>
    <col min="2" max="2" width="21.33203125" bestFit="1" customWidth="1"/>
  </cols>
  <sheetData>
    <row r="1" spans="1:2">
      <c r="B1" t="s">
        <v>45</v>
      </c>
    </row>
    <row r="2" spans="1:2">
      <c r="B2" t="s">
        <v>44</v>
      </c>
    </row>
    <row r="3" spans="1:2">
      <c r="A3" t="s">
        <v>43</v>
      </c>
      <c r="B3">
        <v>75026</v>
      </c>
    </row>
    <row r="4" spans="1:2">
      <c r="A4" t="s">
        <v>27</v>
      </c>
      <c r="B4">
        <v>22056</v>
      </c>
    </row>
    <row r="5" spans="1:2">
      <c r="A5" t="s">
        <v>28</v>
      </c>
    </row>
    <row r="6" spans="1:2">
      <c r="A6" t="s">
        <v>29</v>
      </c>
    </row>
    <row r="7" spans="1:2">
      <c r="A7" t="s">
        <v>30</v>
      </c>
      <c r="B7">
        <v>49394</v>
      </c>
    </row>
    <row r="8" spans="1:2">
      <c r="A8" t="s">
        <v>31</v>
      </c>
      <c r="B8">
        <v>57165</v>
      </c>
    </row>
    <row r="9" spans="1:2">
      <c r="A9" t="s">
        <v>32</v>
      </c>
    </row>
    <row r="10" spans="1:2">
      <c r="A10" t="s">
        <v>33</v>
      </c>
      <c r="B10">
        <v>40199</v>
      </c>
    </row>
    <row r="11" spans="1:2">
      <c r="A11" t="s">
        <v>34</v>
      </c>
      <c r="B11">
        <v>37708</v>
      </c>
    </row>
    <row r="12" spans="1:2">
      <c r="A12" t="s">
        <v>35</v>
      </c>
      <c r="B12">
        <v>52175</v>
      </c>
    </row>
    <row r="13" spans="1:2">
      <c r="A13" t="s">
        <v>54</v>
      </c>
      <c r="B13">
        <v>35387</v>
      </c>
    </row>
    <row r="14" spans="1:2">
      <c r="A14" t="s">
        <v>36</v>
      </c>
      <c r="B14">
        <v>47560</v>
      </c>
    </row>
    <row r="15" spans="1:2">
      <c r="A15" t="s">
        <v>57</v>
      </c>
      <c r="B15">
        <v>57597</v>
      </c>
    </row>
    <row r="16" spans="1:2">
      <c r="A16" t="s">
        <v>37</v>
      </c>
      <c r="B16">
        <v>55976</v>
      </c>
    </row>
    <row r="17" spans="1:2">
      <c r="A17" t="s">
        <v>38</v>
      </c>
      <c r="B17">
        <v>50162</v>
      </c>
    </row>
    <row r="18" spans="1:2">
      <c r="A18" t="s">
        <v>46</v>
      </c>
      <c r="B18">
        <v>51003</v>
      </c>
    </row>
    <row r="19" spans="1:2">
      <c r="A19" t="s">
        <v>39</v>
      </c>
    </row>
    <row r="20" spans="1:2">
      <c r="A20" t="s">
        <v>40</v>
      </c>
      <c r="B20">
        <v>1120</v>
      </c>
    </row>
    <row r="21" spans="1:2">
      <c r="A21" t="s">
        <v>56</v>
      </c>
      <c r="B21">
        <v>56333</v>
      </c>
    </row>
    <row r="22" spans="1:2">
      <c r="A22" t="s">
        <v>41</v>
      </c>
      <c r="B22">
        <v>46480</v>
      </c>
    </row>
    <row r="23" spans="1:2">
      <c r="A23" t="s">
        <v>42</v>
      </c>
      <c r="B23">
        <v>35271</v>
      </c>
    </row>
    <row r="24" spans="1:2">
      <c r="A24" t="s">
        <v>55</v>
      </c>
      <c r="B24">
        <v>55880</v>
      </c>
    </row>
    <row r="28" spans="1:2">
      <c r="A28" t="s">
        <v>47</v>
      </c>
      <c r="B28">
        <f>COUNTIF(B3:B24,"&gt;1")</f>
        <v>18</v>
      </c>
    </row>
    <row r="29" spans="1:2">
      <c r="A29" t="s">
        <v>48</v>
      </c>
      <c r="B29" s="20">
        <f>B28/22</f>
        <v>0.81818181818181823</v>
      </c>
    </row>
    <row r="30" spans="1:2">
      <c r="A30" t="s">
        <v>49</v>
      </c>
      <c r="B30" t="str">
        <f>INDEX(A3:A24,MATCH(MAX(B3:B24),B3:B24,0))</f>
        <v>mv007</v>
      </c>
    </row>
    <row r="31" spans="1:2">
      <c r="A31" t="s">
        <v>50</v>
      </c>
      <c r="B31">
        <f>MAX(B3:B24)</f>
        <v>75026</v>
      </c>
    </row>
    <row r="32" spans="1:2">
      <c r="A32" t="s">
        <v>51</v>
      </c>
      <c r="B32">
        <f>MIN(B3:B24)</f>
        <v>1120</v>
      </c>
    </row>
    <row r="33" spans="1:2">
      <c r="A33" t="s">
        <v>52</v>
      </c>
      <c r="B33">
        <f>(B31+B32)/B28</f>
        <v>4230.333333333333</v>
      </c>
    </row>
    <row r="34" spans="1:2">
      <c r="A34" t="s">
        <v>53</v>
      </c>
      <c r="B34">
        <f>MEDIAN(B3:B24)</f>
        <v>49778</v>
      </c>
    </row>
  </sheetData>
  <phoneticPr fontId="2" type="noConversion"/>
  <conditionalFormatting sqref="B3:B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{72438883-8FF8-B042-BF4D-1F99FF25B3F3}</x14:id>
        </ext>
      </extLst>
    </cfRule>
    <cfRule type="colorScale" priority="4">
      <colorScale>
        <cfvo type="num" val="$B$32"/>
        <cfvo type="num" val="$B$34"/>
        <cfvo type="num" val="$B$31"/>
        <color rgb="FFFF7128"/>
        <color rgb="FFFFEB84"/>
        <color theme="9" tint="0.39997558519241921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38883-8FF8-B042-BF4D-1F99FF25B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张宁</dc:creator>
  <cp:lastModifiedBy>张宁</cp:lastModifiedBy>
  <dcterms:created xsi:type="dcterms:W3CDTF">2020-10-05T08:57:16Z</dcterms:created>
  <dcterms:modified xsi:type="dcterms:W3CDTF">2020-10-07T07:08:31Z</dcterms:modified>
</cp:coreProperties>
</file>